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codeName="ThisWorkbook" defaultThemeVersion="124226"/>
  <bookViews>
    <workbookView xWindow="360" yWindow="300" windowWidth="14880" windowHeight="7155" tabRatio="947"/>
  </bookViews>
  <sheets>
    <sheet name="PRESUPUESTO" sheetId="69" r:id="rId1"/>
    <sheet name="GENERADORES" sheetId="68" state="hidden" r:id="rId2"/>
  </sheets>
  <externalReferences>
    <externalReference r:id="rId3"/>
    <externalReference r:id="rId4"/>
    <externalReference r:id="rId5"/>
    <externalReference r:id="rId6"/>
  </externalReferences>
  <definedNames>
    <definedName name="_EXC120" localSheetId="1" hidden="1">{#N/A,#N/A,FALSE,"RESU.NUM.GEN";#N/A,#N/A,FALSE,"PIEZAS.ESP"}</definedName>
    <definedName name="_EXC120" localSheetId="0" hidden="1">{#N/A,#N/A,FALSE,"RESU.NUM.GEN";#N/A,#N/A,FALSE,"PIEZAS.ESP"}</definedName>
    <definedName name="_xlnm._FilterDatabase" localSheetId="0" hidden="1">PRESUPUESTO!$D$2:$D$426</definedName>
    <definedName name="_Parse_In" localSheetId="0" hidden="1">[1]AguaSec2!#REF!</definedName>
    <definedName name="_Parse_Out" localSheetId="0" hidden="1">[1]AguaSec2!#REF!</definedName>
    <definedName name="_PAV01" localSheetId="1">#REF!</definedName>
    <definedName name="_PAV01" localSheetId="0">#REF!</definedName>
    <definedName name="A" localSheetId="1">{#N/A,#N/A,FALSE,"CAR. EST.";#N/A,#N/A,FALSE,"CONVOL1";#N/A,#N/A,FALSE,"NUM. GEN. 1"}</definedName>
    <definedName name="A" localSheetId="0">{#N/A,#N/A,FALSE,"CAR. EST.";#N/A,#N/A,FALSE,"CONVOL1";#N/A,#N/A,FALSE,"NUM. GEN. 1"}</definedName>
    <definedName name="A_impresión_IM" localSheetId="1">#REF!</definedName>
    <definedName name="A_impresión_IM" localSheetId="0">#REF!</definedName>
    <definedName name="A22COLPOZ" localSheetId="1">[2]POZOS!#REF!</definedName>
    <definedName name="A22COLPOZ" localSheetId="0">[2]POZOS!#REF!</definedName>
    <definedName name="A23MEDCAÑ" localSheetId="1">#REF!</definedName>
    <definedName name="A23MEDCAÑ" localSheetId="0">#REF!</definedName>
    <definedName name="A28CERPOZ" localSheetId="1">'[3]GEN-VAR'!#REF!</definedName>
    <definedName name="A28CERPOZ" localSheetId="0">'[3]GEN-VAR'!#REF!</definedName>
    <definedName name="A29RETU13" localSheetId="1">'[3]GEN-VAR'!#REF!</definedName>
    <definedName name="A29RETU13" localSheetId="0">'[3]GEN-VAR'!#REF!</definedName>
    <definedName name="A36LIMZAN" localSheetId="1">#REF!</definedName>
    <definedName name="A36LIMZAN" localSheetId="0">#REF!</definedName>
    <definedName name="ACOST" localSheetId="1" hidden="1">{#N/A,#N/A,FALSE,"CAR. EST.";#N/A,#N/A,FALSE,"CONVOL1";#N/A,#N/A,FALSE,"NUM. GEN. 1"}</definedName>
    <definedName name="ACOST" localSheetId="0" hidden="1">{#N/A,#N/A,FALSE,"CAR. EST.";#N/A,#N/A,FALSE,"CONVOL1";#N/A,#N/A,FALSE,"NUM. GEN. 1"}</definedName>
    <definedName name="AI" localSheetId="1">#REF!</definedName>
    <definedName name="AI" localSheetId="0">#REF!</definedName>
    <definedName name="_xlnm.Print_Area" localSheetId="1">GENERADORES!$A$1:$N$22</definedName>
    <definedName name="_xlnm.Print_Area" localSheetId="0">PRESUPUESTO!$A$1:$F$415</definedName>
    <definedName name="_xlnm.Print_Area">#N/A</definedName>
    <definedName name="asd" localSheetId="1" hidden="1">{#N/A,#N/A,FALSE,"RESU.NUM.GEN";#N/A,#N/A,FALSE,"PIEZAS.ESP"}</definedName>
    <definedName name="asd" localSheetId="0" hidden="1">{#N/A,#N/A,FALSE,"RESU.NUM.GEN";#N/A,#N/A,FALSE,"PIEZAS.ESP"}</definedName>
    <definedName name="ASDAS" localSheetId="1" hidden="1">[1]AguaSec2!#REF!</definedName>
    <definedName name="ASDAS" localSheetId="0" hidden="1">[1]AguaSec2!#REF!</definedName>
    <definedName name="ASDASD" localSheetId="1">'[3]GEN-VAR'!#REF!</definedName>
    <definedName name="ASDASD" localSheetId="0">'[3]GEN-VAR'!#REF!</definedName>
    <definedName name="_xlnm.Database" localSheetId="1">#REF!</definedName>
    <definedName name="_xlnm.Database">#REF!</definedName>
    <definedName name="BSDTS">#REF!</definedName>
    <definedName name="CARPETA" localSheetId="1" hidden="1">{#N/A,#N/A,FALSE,"CAR. EST.";#N/A,#N/A,FALSE,"CONVOL1";#N/A,#N/A,FALSE,"NUM. GEN. 1"}</definedName>
    <definedName name="CARPETA" localSheetId="0" hidden="1">{#N/A,#N/A,FALSE,"CAR. EST.";#N/A,#N/A,FALSE,"CONVOL1";#N/A,#N/A,FALSE,"NUM. GEN. 1"}</definedName>
    <definedName name="CH" localSheetId="1" hidden="1">{#N/A,#N/A,FALSE,"CAR. EST.";#N/A,#N/A,FALSE,"CONVOL1";#N/A,#N/A,FALSE,"NUM. GEN. 1"}</definedName>
    <definedName name="CH" localSheetId="0" hidden="1">{#N/A,#N/A,FALSE,"CAR. EST.";#N/A,#N/A,FALSE,"CONVOL1";#N/A,#N/A,FALSE,"NUM. GEN. 1"}</definedName>
    <definedName name="Contratos" localSheetId="1">#REF!</definedName>
    <definedName name="Contratos" localSheetId="0">#REF!</definedName>
    <definedName name="D" localSheetId="1" hidden="1">{#N/A,#N/A,FALSE,"RESU.NUM.GEN";#N/A,#N/A,FALSE,"PIEZAS.ESP"}</definedName>
    <definedName name="D" localSheetId="0" hidden="1">{#N/A,#N/A,FALSE,"RESU.NUM.GEN";#N/A,#N/A,FALSE,"PIEZAS.ESP"}</definedName>
    <definedName name="dasd" localSheetId="1" hidden="1">{#N/A,#N/A,FALSE,"RESU.NUM.GEN";#N/A,#N/A,FALSE,"PIEZAS.ESP"}</definedName>
    <definedName name="dasd" localSheetId="0" hidden="1">{#N/A,#N/A,FALSE,"RESU.NUM.GEN";#N/A,#N/A,FALSE,"PIEZAS.ESP"}</definedName>
    <definedName name="dd" localSheetId="1" hidden="1">{#N/A,#N/A,FALSE,"RESU.NUM.GEN";#N/A,#N/A,FALSE,"PIEZAS.ESP"}</definedName>
    <definedName name="dd" localSheetId="0" hidden="1">{#N/A,#N/A,FALSE,"RESU.NUM.GEN";#N/A,#N/A,FALSE,"PIEZAS.ESP"}</definedName>
    <definedName name="dddd" localSheetId="1" hidden="1">[1]AguaSec2!#REF!</definedName>
    <definedName name="dddd" localSheetId="0" hidden="1">[1]AguaSec2!#REF!</definedName>
    <definedName name="DFG" localSheetId="1" hidden="1">{#N/A,#N/A,FALSE,"RESU.NUM.GEN";#N/A,#N/A,FALSE,"PIEZAS.ESP"}</definedName>
    <definedName name="DFG" localSheetId="0" hidden="1">{#N/A,#N/A,FALSE,"RESU.NUM.GEN";#N/A,#N/A,FALSE,"PIEZAS.ESP"}</definedName>
    <definedName name="ds" localSheetId="1" hidden="1">{#N/A,#N/A,FALSE,"RESU.NUM.GEN";#N/A,#N/A,FALSE,"PIEZAS.ESP"}</definedName>
    <definedName name="ds" localSheetId="0" hidden="1">{#N/A,#N/A,FALSE,"RESU.NUM.GEN";#N/A,#N/A,FALSE,"PIEZAS.ESP"}</definedName>
    <definedName name="E" localSheetId="1" hidden="1">{#N/A,#N/A,FALSE,"RESU.NUM.GEN";#N/A,#N/A,FALSE,"PIEZAS.ESP"}</definedName>
    <definedName name="E" localSheetId="0" hidden="1">{#N/A,#N/A,FALSE,"RESU.NUM.GEN";#N/A,#N/A,FALSE,"PIEZAS.ESP"}</definedName>
    <definedName name="ERT" localSheetId="1" hidden="1">{#N/A,#N/A,FALSE,"RESU.NUM.GEN";#N/A,#N/A,FALSE,"PIEZAS.ESP"}</definedName>
    <definedName name="ERT" localSheetId="0" hidden="1">{#N/A,#N/A,FALSE,"RESU.NUM.GEN";#N/A,#N/A,FALSE,"PIEZAS.ESP"}</definedName>
    <definedName name="ex" localSheetId="1" hidden="1">{#N/A,#N/A,FALSE,"RESU.NUM.GEN";#N/A,#N/A,FALSE,"PIEZAS.ESP"}</definedName>
    <definedName name="ex" localSheetId="0" hidden="1">{#N/A,#N/A,FALSE,"RESU.NUM.GEN";#N/A,#N/A,FALSE,"PIEZAS.ESP"}</definedName>
    <definedName name="FSDF" localSheetId="1" hidden="1">{#N/A,#N/A,FALSE,"RESU.NUM.GEN";#N/A,#N/A,FALSE,"PIEZAS.ESP"}</definedName>
    <definedName name="FSDF" localSheetId="0" hidden="1">{#N/A,#N/A,FALSE,"RESU.NUM.GEN";#N/A,#N/A,FALSE,"PIEZAS.ESP"}</definedName>
    <definedName name="GGG" localSheetId="1" hidden="1">{#N/A,#N/A,FALSE,"RESU.NUM.GEN";#N/A,#N/A,FALSE,"PIEZAS.ESP"}</definedName>
    <definedName name="GGG" localSheetId="0" hidden="1">{#N/A,#N/A,FALSE,"RESU.NUM.GEN";#N/A,#N/A,FALSE,"PIEZAS.ESP"}</definedName>
    <definedName name="GHF" localSheetId="1" hidden="1">{#N/A,#N/A,FALSE,"RESU.NUM.GEN";#N/A,#N/A,FALSE,"PIEZAS.ESP"}</definedName>
    <definedName name="GHF" localSheetId="0" hidden="1">{#N/A,#N/A,FALSE,"RESU.NUM.GEN";#N/A,#N/A,FALSE,"PIEZAS.ESP"}</definedName>
    <definedName name="GHGHJ" localSheetId="1" hidden="1">{#N/A,#N/A,FALSE,"RESU.NUM.GEN";#N/A,#N/A,FALSE,"PIEZAS.ESP"}</definedName>
    <definedName name="GHGHJ" localSheetId="0" hidden="1">{#N/A,#N/A,FALSE,"RESU.NUM.GEN";#N/A,#N/A,FALSE,"PIEZAS.ESP"}</definedName>
    <definedName name="HFGH" localSheetId="1" hidden="1">{#N/A,#N/A,FALSE,"RESU.NUM.GEN";#N/A,#N/A,FALSE,"PIEZAS.ESP"}</definedName>
    <definedName name="HFGH" localSheetId="0" hidden="1">{#N/A,#N/A,FALSE,"RESU.NUM.GEN";#N/A,#N/A,FALSE,"PIEZAS.ESP"}</definedName>
    <definedName name="HOJA1" localSheetId="1" hidden="1">{#N/A,#N/A,FALSE,"RESU.NUM.GEN";#N/A,#N/A,FALSE,"PIEZAS.ESP"}</definedName>
    <definedName name="HOJA1" localSheetId="0" hidden="1">{#N/A,#N/A,FALSE,"RESU.NUM.GEN";#N/A,#N/A,FALSE,"PIEZAS.ESP"}</definedName>
    <definedName name="il">#N/A</definedName>
    <definedName name="instmed" localSheetId="1" hidden="1">{#N/A,#N/A,FALSE,"CAR. EST.";#N/A,#N/A,FALSE,"CONVOL1";#N/A,#N/A,FALSE,"NUM. GEN. 1"}</definedName>
    <definedName name="instmed" localSheetId="0" hidden="1">{#N/A,#N/A,FALSE,"CAR. EST.";#N/A,#N/A,FALSE,"CONVOL1";#N/A,#N/A,FALSE,"NUM. GEN. 1"}</definedName>
    <definedName name="jad" localSheetId="1" hidden="1">{#N/A,#N/A,FALSE,"RESU.NUM.GEN";#N/A,#N/A,FALSE,"PIEZAS.ESP"}</definedName>
    <definedName name="jad" localSheetId="0" hidden="1">{#N/A,#N/A,FALSE,"RESU.NUM.GEN";#N/A,#N/A,FALSE,"PIEZAS.ESP"}</definedName>
    <definedName name="JAS" localSheetId="1" hidden="1">{#N/A,#N/A,FALSE,"RESU.NUM.GEN";#N/A,#N/A,FALSE,"PIEZAS.ESP"}</definedName>
    <definedName name="JAS" localSheetId="0" hidden="1">{#N/A,#N/A,FALSE,"RESU.NUM.GEN";#N/A,#N/A,FALSE,"PIEZAS.ESP"}</definedName>
    <definedName name="JHH" localSheetId="1" hidden="1">{#N/A,#N/A,FALSE,"RESU.NUM.GEN";#N/A,#N/A,FALSE,"PIEZAS.ESP"}</definedName>
    <definedName name="JHH" localSheetId="0" hidden="1">{#N/A,#N/A,FALSE,"RESU.NUM.GEN";#N/A,#N/A,FALSE,"PIEZAS.ESP"}</definedName>
    <definedName name="K" localSheetId="1">{#N/A,#N/A,FALSE,"CAR. EST.";#N/A,#N/A,FALSE,"CONVOL1";#N/A,#N/A,FALSE,"NUM. GEN. 1"}</definedName>
    <definedName name="K" localSheetId="0">{#N/A,#N/A,FALSE,"CAR. EST.";#N/A,#N/A,FALSE,"CONVOL1";#N/A,#N/A,FALSE,"NUM. GEN. 1"}</definedName>
    <definedName name="kj">#N/A</definedName>
    <definedName name="KOM" localSheetId="1" hidden="1">{#N/A,#N/A,FALSE,"CAR. EST.";#N/A,#N/A,FALSE,"CONVOL1";#N/A,#N/A,FALSE,"NUM. GEN. 1"}</definedName>
    <definedName name="KOM" localSheetId="0" hidden="1">{#N/A,#N/A,FALSE,"CAR. EST.";#N/A,#N/A,FALSE,"CONVOL1";#N/A,#N/A,FALSE,"NUM. GEN. 1"}</definedName>
    <definedName name="L" localSheetId="1" hidden="1">{#N/A,#N/A,FALSE,"CAR. EST.";#N/A,#N/A,FALSE,"CONVOL1";#N/A,#N/A,FALSE,"NUM. GEN. 1"}</definedName>
    <definedName name="L" localSheetId="0" hidden="1">{#N/A,#N/A,FALSE,"CAR. EST.";#N/A,#N/A,FALSE,"CONVOL1";#N/A,#N/A,FALSE,"NUM. GEN. 1"}</definedName>
    <definedName name="Letras" localSheetId="1">#REF!</definedName>
    <definedName name="Letras" localSheetId="0">#REF!</definedName>
    <definedName name="NOSE" localSheetId="1" hidden="1">{#N/A,#N/A,FALSE,"CAR. EST.";#N/A,#N/A,FALSE,"CONVOL1";#N/A,#N/A,FALSE,"NUM. GEN. 1"}</definedName>
    <definedName name="NOSE" localSheetId="0" hidden="1">{#N/A,#N/A,FALSE,"CAR. EST.";#N/A,#N/A,FALSE,"CONVOL1";#N/A,#N/A,FALSE,"NUM. GEN. 1"}</definedName>
    <definedName name="ñlkñl" localSheetId="1" hidden="1">{#N/A,#N/A,FALSE,"CAR. EST.";#N/A,#N/A,FALSE,"CONVOL1";#N/A,#N/A,FALSE,"NUM. GEN. 1"}</definedName>
    <definedName name="ñlkñl" localSheetId="0" hidden="1">{#N/A,#N/A,FALSE,"CAR. EST.";#N/A,#N/A,FALSE,"CONVOL1";#N/A,#N/A,FALSE,"NUM. GEN. 1"}</definedName>
    <definedName name="P" localSheetId="1" hidden="1">{#N/A,#N/A,FALSE,"CAR. EST.";#N/A,#N/A,FALSE,"CONVOL1";#N/A,#N/A,FALSE,"NUM. GEN. 1"}</definedName>
    <definedName name="P" localSheetId="0" hidden="1">{#N/A,#N/A,FALSE,"CAR. EST.";#N/A,#N/A,FALSE,"CONVOL1";#N/A,#N/A,FALSE,"NUM. GEN. 1"}</definedName>
    <definedName name="Payment_Needed">"Pago necesario"</definedName>
    <definedName name="PE" localSheetId="1">#REF!</definedName>
    <definedName name="PE" localSheetId="0">#REF!</definedName>
    <definedName name="pl">#N/A</definedName>
    <definedName name="PO" localSheetId="1" hidden="1">{#N/A,#N/A,FALSE,"CAR. EST.";#N/A,#N/A,FALSE,"CONVOL1";#N/A,#N/A,FALSE,"NUM. GEN. 1"}</definedName>
    <definedName name="PO" localSheetId="0" hidden="1">{#N/A,#N/A,FALSE,"CAR. EST.";#N/A,#N/A,FALSE,"CONVOL1";#N/A,#N/A,FALSE,"NUM. GEN. 1"}</definedName>
    <definedName name="POZO" localSheetId="1" hidden="1">{#N/A,#N/A,FALSE,"CAR. EST.";#N/A,#N/A,FALSE,"CONVOL1";#N/A,#N/A,FALSE,"NUM. GEN. 1"}</definedName>
    <definedName name="POZO" localSheetId="0" hidden="1">{#N/A,#N/A,FALSE,"CAR. EST.";#N/A,#N/A,FALSE,"CONVOL1";#N/A,#N/A,FALSE,"NUM. GEN. 1"}</definedName>
    <definedName name="POZO325" localSheetId="1" hidden="1">{#N/A,#N/A,FALSE,"CAR. EST.";#N/A,#N/A,FALSE,"CONVOL1";#N/A,#N/A,FALSE,"NUM. GEN. 1"}</definedName>
    <definedName name="POZO325" localSheetId="0" hidden="1">{#N/A,#N/A,FALSE,"CAR. EST.";#N/A,#N/A,FALSE,"CONVOL1";#N/A,#N/A,FALSE,"NUM. GEN. 1"}</definedName>
    <definedName name="programa">#REF!</definedName>
    <definedName name="RAMAL" hidden="1">{#N/A,#N/A,FALSE,"CAR. EST.";#N/A,#N/A,FALSE,"CONVOL1";#N/A,#N/A,FALSE,"NUM. GEN. 1"}</definedName>
    <definedName name="REDUCCION" localSheetId="1" hidden="1">{#N/A,#N/A,FALSE,"CAR. EST.";#N/A,#N/A,FALSE,"CONVOL1";#N/A,#N/A,FALSE,"NUM. GEN. 1"}</definedName>
    <definedName name="REDUCCION" localSheetId="0" hidden="1">{#N/A,#N/A,FALSE,"CAR. EST.";#N/A,#N/A,FALSE,"CONVOL1";#N/A,#N/A,FALSE,"NUM. GEN. 1"}</definedName>
    <definedName name="Reimbursement">"Reembolso"</definedName>
    <definedName name="RELLENO" localSheetId="1" hidden="1">{#N/A,#N/A,FALSE,"CAR. EST.";#N/A,#N/A,FALSE,"CONVOL1";#N/A,#N/A,FALSE,"NUM. GEN. 1"}</definedName>
    <definedName name="RELLENO" localSheetId="0" hidden="1">{#N/A,#N/A,FALSE,"CAR. EST.";#N/A,#N/A,FALSE,"CONVOL1";#N/A,#N/A,FALSE,"NUM. GEN. 1"}</definedName>
    <definedName name="SAD" localSheetId="1">#REF!</definedName>
    <definedName name="SAD" localSheetId="0">#REF!</definedName>
    <definedName name="sdas" localSheetId="1" hidden="1">{#N/A,#N/A,FALSE,"RESU.NUM.GEN";#N/A,#N/A,FALSE,"PIEZAS.ESP"}</definedName>
    <definedName name="sdas" localSheetId="0" hidden="1">{#N/A,#N/A,FALSE,"RESU.NUM.GEN";#N/A,#N/A,FALSE,"PIEZAS.ESP"}</definedName>
    <definedName name="SDGGH" localSheetId="1" hidden="1">{#N/A,#N/A,FALSE,"RESU.NUM.GEN";#N/A,#N/A,FALSE,"PIEZAS.ESP"}</definedName>
    <definedName name="SDGGH" localSheetId="0" hidden="1">{#N/A,#N/A,FALSE,"RESU.NUM.GEN";#N/A,#N/A,FALSE,"PIEZAS.ESP"}</definedName>
    <definedName name="SFH" localSheetId="1" hidden="1">{#N/A,#N/A,FALSE,"RESU.NUM.GEN";#N/A,#N/A,FALSE,"PIEZAS.ESP"}</definedName>
    <definedName name="SFH" localSheetId="0" hidden="1">{#N/A,#N/A,FALSE,"RESU.NUM.GEN";#N/A,#N/A,FALSE,"PIEZAS.ESP"}</definedName>
    <definedName name="ss" localSheetId="1" hidden="1">{#N/A,#N/A,FALSE,"RESU.NUM.GEN";#N/A,#N/A,FALSE,"PIEZAS.ESP"}</definedName>
    <definedName name="ss" localSheetId="0" hidden="1">{#N/A,#N/A,FALSE,"RESU.NUM.GEN";#N/A,#N/A,FALSE,"PIEZAS.ESP"}</definedName>
    <definedName name="ssdsd">#N/A</definedName>
    <definedName name="SUM.COPLE" localSheetId="1" hidden="1">{#N/A,#N/A,FALSE,"CAR. EST.";#N/A,#N/A,FALSE,"CONVOL1";#N/A,#N/A,FALSE,"NUM. GEN. 1"}</definedName>
    <definedName name="SUM.COPLE" localSheetId="0" hidden="1">{#N/A,#N/A,FALSE,"CAR. EST.";#N/A,#N/A,FALSE,"CONVOL1";#N/A,#N/A,FALSE,"NUM. GEN. 1"}</definedName>
    <definedName name="TC" localSheetId="1">#REF!</definedName>
    <definedName name="TC" localSheetId="0">#REF!</definedName>
    <definedName name="tempRange">[4]Sheet1!$A$1</definedName>
    <definedName name="TI" localSheetId="1">#REF!</definedName>
    <definedName name="TI" localSheetId="0">#REF!</definedName>
    <definedName name="_xlnm.Print_Titles" localSheetId="0">PRESUPUESTO!$1:$13</definedName>
    <definedName name="_xlnm.Print_Titles">#N/A</definedName>
    <definedName name="Títulos_a_imprimir_IM" localSheetId="1">#REF!</definedName>
    <definedName name="Títulos_a_imprimir_IM" localSheetId="0">#REF!</definedName>
    <definedName name="tuberia" localSheetId="1" hidden="1">{#N/A,#N/A,FALSE,"RESU.NUM.GEN";#N/A,#N/A,FALSE,"PIEZAS.ESP"}</definedName>
    <definedName name="tuberia" localSheetId="0" hidden="1">{#N/A,#N/A,FALSE,"RESU.NUM.GEN";#N/A,#N/A,FALSE,"PIEZAS.ESP"}</definedName>
    <definedName name="TUBO" localSheetId="1" hidden="1">{#N/A,#N/A,FALSE,"CAR. EST.";#N/A,#N/A,FALSE,"CONVOL1";#N/A,#N/A,FALSE,"NUM. GEN. 1"}</definedName>
    <definedName name="TUBO" localSheetId="0" hidden="1">{#N/A,#N/A,FALSE,"CAR. EST.";#N/A,#N/A,FALSE,"CONVOL1";#N/A,#N/A,FALSE,"NUM. GEN. 1"}</definedName>
    <definedName name="VE" localSheetId="1">#REF!</definedName>
    <definedName name="VE" localSheetId="0">#REF!</definedName>
    <definedName name="wrn.17505." localSheetId="1" hidden="1">{#N/A,#N/A,FALSE,"AVALUO";#N/A,#N/A,FALSE,"CONDOMINIO";#N/A,#N/A,FALSE,"IGECEM"}</definedName>
    <definedName name="wrn.17505." localSheetId="0" hidden="1">{#N/A,#N/A,FALSE,"AVALUO";#N/A,#N/A,FALSE,"CONDOMINIO";#N/A,#N/A,FALSE,"IGECEM"}</definedName>
    <definedName name="wrn.FORMATOS._.1." localSheetId="1" hidden="1">{#N/A,#N/A,FALSE,"CAR. EST.";#N/A,#N/A,FALSE,"CONVOL1";#N/A,#N/A,FALSE,"NUM. GEN. 1"}</definedName>
    <definedName name="wrn.FORMATOS._.1." localSheetId="0" hidden="1">{#N/A,#N/A,FALSE,"CAR. EST.";#N/A,#N/A,FALSE,"CONVOL1";#N/A,#N/A,FALSE,"NUM. GEN. 1"}</definedName>
    <definedName name="wrn.impresion._.de._.finiquito._.1." localSheetId="1" hidden="1">{#N/A,#N/A,FALSE,"RESU.NUM.GEN";#N/A,#N/A,FALSE,"PIEZAS.ESP"}</definedName>
    <definedName name="wrn.impresion._.de._.finiquito._.1." localSheetId="0" hidden="1">{#N/A,#N/A,FALSE,"RESU.NUM.GEN";#N/A,#N/A,FALSE,"PIEZAS.ESP"}</definedName>
    <definedName name="wrn.PRUEBA." localSheetId="1" hidden="1">{#N/A,#N/A,FALSE,"AVALUO";#N/A,#N/A,FALSE,"CONDOMINIO";#N/A,#N/A,FALSE,"TDF"}</definedName>
    <definedName name="wrn.PRUEBA." localSheetId="0" hidden="1">{#N/A,#N/A,FALSE,"AVALUO";#N/A,#N/A,FALSE,"CONDOMINIO";#N/A,#N/A,FALSE,"TDF"}</definedName>
    <definedName name="xxx">#REF!</definedName>
  </definedNames>
  <calcPr calcId="171027"/>
  <fileRecoveryPr autoRecover="0"/>
</workbook>
</file>

<file path=xl/calcChain.xml><?xml version="1.0" encoding="utf-8"?>
<calcChain xmlns="http://schemas.openxmlformats.org/spreadsheetml/2006/main">
  <c r="B410" i="69" l="1"/>
  <c r="A410" i="69"/>
  <c r="B409" i="69"/>
  <c r="A409" i="69"/>
  <c r="B408" i="69"/>
  <c r="A408" i="69"/>
  <c r="E368" i="69" l="1"/>
  <c r="E366" i="69"/>
  <c r="E356" i="69"/>
  <c r="B62" i="69" l="1"/>
  <c r="B70" i="69" l="1"/>
  <c r="B69" i="69"/>
  <c r="N8" i="68"/>
  <c r="B68" i="69" l="1"/>
  <c r="B65" i="69"/>
  <c r="B60" i="69"/>
  <c r="B402" i="69" l="1"/>
  <c r="A402" i="69"/>
  <c r="B401" i="69"/>
  <c r="A401" i="69"/>
  <c r="B400" i="69"/>
  <c r="A400" i="69"/>
  <c r="B399" i="69"/>
  <c r="A399" i="69"/>
  <c r="B398" i="69"/>
  <c r="A398" i="69"/>
  <c r="B397" i="69"/>
  <c r="A397" i="69"/>
  <c r="E324" i="69"/>
  <c r="E310" i="69"/>
  <c r="E304" i="69"/>
  <c r="E300" i="69"/>
  <c r="E290" i="69"/>
  <c r="E280" i="69"/>
  <c r="B67" i="69" l="1"/>
  <c r="B61" i="69"/>
  <c r="A8" i="68"/>
  <c r="A9" i="68"/>
  <c r="N12" i="68" l="1"/>
  <c r="B64" i="69" l="1"/>
  <c r="B63" i="69"/>
  <c r="B59" i="69"/>
  <c r="B66" i="69" l="1"/>
  <c r="B406" i="69" l="1"/>
  <c r="A406" i="69"/>
  <c r="B405" i="69"/>
  <c r="A405" i="69"/>
  <c r="B404" i="69"/>
  <c r="A404" i="69"/>
  <c r="B396" i="69"/>
  <c r="A396" i="69"/>
  <c r="B394" i="69"/>
  <c r="A394" i="69"/>
  <c r="B393" i="69"/>
  <c r="A393" i="69"/>
  <c r="B389" i="69" l="1"/>
  <c r="A389" i="69"/>
  <c r="B388" i="69"/>
  <c r="A388" i="69"/>
  <c r="B387" i="69"/>
  <c r="A387" i="69"/>
  <c r="B386" i="69"/>
  <c r="A386" i="69"/>
  <c r="B385" i="69"/>
  <c r="A385" i="69"/>
  <c r="B384" i="69"/>
  <c r="A384" i="69"/>
  <c r="B383" i="69"/>
  <c r="A383" i="69"/>
  <c r="B382" i="69"/>
  <c r="A382" i="69"/>
  <c r="B379" i="69" l="1"/>
  <c r="A379" i="69"/>
  <c r="E349" i="69"/>
  <c r="E347" i="69"/>
  <c r="E337" i="69"/>
  <c r="E326" i="69"/>
  <c r="E271" i="69" l="1"/>
  <c r="E259" i="69"/>
  <c r="E219" i="69"/>
  <c r="E206" i="69"/>
  <c r="E204" i="69"/>
  <c r="E188" i="69"/>
  <c r="E172" i="69"/>
  <c r="E160" i="69"/>
  <c r="E148" i="69"/>
  <c r="E130" i="69"/>
  <c r="E114" i="69"/>
  <c r="E89" i="69" l="1"/>
  <c r="A12" i="68" l="1"/>
  <c r="L7" i="68"/>
  <c r="B392" i="69"/>
  <c r="A392" i="69"/>
  <c r="B391" i="69"/>
  <c r="A391" i="69"/>
  <c r="B380" i="69"/>
  <c r="A380" i="69"/>
  <c r="B378" i="69"/>
  <c r="A378" i="69"/>
  <c r="B377" i="69"/>
  <c r="A377" i="69"/>
  <c r="B376" i="69"/>
  <c r="A376" i="69"/>
  <c r="B375" i="69"/>
  <c r="A375" i="69"/>
  <c r="E273" i="69"/>
  <c r="E101" i="69"/>
  <c r="E99" i="69"/>
  <c r="E71" i="69"/>
  <c r="E37" i="69"/>
  <c r="E23" i="69"/>
  <c r="L10" i="68"/>
  <c r="G10" i="68"/>
  <c r="I10" i="68" s="1"/>
  <c r="C10" i="68"/>
  <c r="H10" i="68" s="1"/>
  <c r="J10" i="68" s="1"/>
  <c r="L9" i="68"/>
  <c r="G9" i="68"/>
  <c r="I9" i="68" s="1"/>
  <c r="C9" i="68"/>
  <c r="L8" i="68"/>
  <c r="G8" i="68"/>
  <c r="I8" i="68" s="1"/>
  <c r="C8" i="68"/>
  <c r="H8" i="68" s="1"/>
  <c r="G7" i="68"/>
  <c r="I7" i="68" s="1"/>
  <c r="C7" i="68"/>
  <c r="H7" i="68" s="1"/>
  <c r="J7" i="68" s="1"/>
  <c r="L12" i="68" l="1"/>
  <c r="K10" i="68"/>
  <c r="M10" i="68" s="1"/>
  <c r="H9" i="68"/>
  <c r="J9" i="68" s="1"/>
  <c r="K9" i="68" s="1"/>
  <c r="M9" i="68" s="1"/>
  <c r="J8" i="68"/>
  <c r="K8" i="68" s="1"/>
  <c r="M8" i="68" s="1"/>
  <c r="K7" i="68"/>
  <c r="I12" i="68"/>
  <c r="K12" i="68" l="1"/>
  <c r="J12" i="68"/>
  <c r="M7" i="68"/>
  <c r="M12" i="68" s="1"/>
</calcChain>
</file>

<file path=xl/sharedStrings.xml><?xml version="1.0" encoding="utf-8"?>
<sst xmlns="http://schemas.openxmlformats.org/spreadsheetml/2006/main" count="526" uniqueCount="369">
  <si>
    <t>COMISIÓN DE AGUA POTABLE Y ALCANTARILLADO</t>
  </si>
  <si>
    <t>TOTAL</t>
  </si>
  <si>
    <t>UNIDAD</t>
  </si>
  <si>
    <t>LOCALIDAD:</t>
  </si>
  <si>
    <t>MUNICIPIO:</t>
  </si>
  <si>
    <t>CANTIDAD</t>
  </si>
  <si>
    <t>CLAVE</t>
  </si>
  <si>
    <t>P.U.</t>
  </si>
  <si>
    <t>IMPORTE</t>
  </si>
  <si>
    <t>PZA</t>
  </si>
  <si>
    <t>M2</t>
  </si>
  <si>
    <t>M3</t>
  </si>
  <si>
    <t>ML</t>
  </si>
  <si>
    <t>OBRA:</t>
  </si>
  <si>
    <t>CONCEPTO</t>
  </si>
  <si>
    <t>SUBTOTAL</t>
  </si>
  <si>
    <t>TRABAJOS PRELIMINARES</t>
  </si>
  <si>
    <t>SALIDA</t>
  </si>
  <si>
    <t>TRABAJOS COMPLEMENTARIOS</t>
  </si>
  <si>
    <t>SUMINISTRO E INSTALACIÓN DE ADAPTADOR DE COMPRESIÓN DE 13 X 16 MM (OMEGA). INCLUYE: MATERIALES, MANO DE OBRA Y HERRAMIENTA.</t>
  </si>
  <si>
    <t>TUBERIAS Y PIEZAS ESPECIALES</t>
  </si>
  <si>
    <t>OBRA CIVIL</t>
  </si>
  <si>
    <t>Ancho (B)</t>
  </si>
  <si>
    <t>Profundidad (H)</t>
  </si>
  <si>
    <t>Plantilla</t>
  </si>
  <si>
    <t>Area de seccion (m2)</t>
  </si>
  <si>
    <t>Volumen de Tubo (por tramo)</t>
  </si>
  <si>
    <t>GENERADOR DE TUBERIAS</t>
  </si>
  <si>
    <t>Longitud (ml)</t>
  </si>
  <si>
    <t>Diametro (pulg)</t>
  </si>
  <si>
    <t>Diametro (m)</t>
  </si>
  <si>
    <t>Excavacion (m3)</t>
  </si>
  <si>
    <t>Relleno Acostillado (m3)</t>
  </si>
  <si>
    <t>Relleno a Volteo (m3)</t>
  </si>
  <si>
    <t>Plantilla (m3)</t>
  </si>
  <si>
    <t>Acarreo (m3)</t>
  </si>
  <si>
    <t>Corte de Pavimento (m2)</t>
  </si>
  <si>
    <t>TOMAS DOMICILIARIAS</t>
  </si>
  <si>
    <t>SUMINISTRO E INSTALACIÓN DE TUBO RAMAL DE POLIETILENO DE ALTA DENSIDAD CLASE 10 KG/CM2 DE 13 MM. DE LA ABRAZADERA AL CUADRO DE MEDICIÓN. INCLUYE: EXCAVACIÓN, RELLENO DE ZANJAS, MATERIALES, MANO DE OBRA Y HERRAMIENTA.</t>
  </si>
  <si>
    <t>Ampliación:</t>
  </si>
  <si>
    <t>Sustitución:</t>
  </si>
  <si>
    <t>CASETA DE OPERACIÓN</t>
  </si>
  <si>
    <t>ALBAÑILERIA</t>
  </si>
  <si>
    <t>FORJADO DE RAMPA DE ACCESO A CASETA DE CLORACIÓN, HECHA A BASE DE CONCRETO F'C=150 KG/CM2 DE 8 CMS DE ESPESOR DE 1.00X1.40 MTS, REFORZADA CON MALLA ELECTROSOLDADA 6-6-10/10, ACABADO ESCOBILLADO, INCLUYE: REGLAS, TODOS LOS MATERIALES, MANO DE OBRA Y HERRAMIENTAS.</t>
  </si>
  <si>
    <t>CONSTRUCCIÓN DE LOCKER DE  0.55X0.50X1.70 MTS. (MEDIDAS INTERIORES), HECHO A BASE DE BLOCK DE 15X20X40 JUNTEADO CON MORTERO CEMENTO POLVO, EN PROPORCION 1:2:5 CMS, 2 REPISAS Y PISO DE CONCRETO F'C=150 KG/CM2 DE 8 CMS DE ESPESOR DE 55X50 CMS, REFORZADA CON MALLA ELECTROSOLDADA 6-6-10/10, APLANADO Y EMBOQUILLADO A 3 CAPAS RICH-EMPARCHE-ESTUCO, PINTURA A 2 MANOS, REJA DE HERRERIA DE 1.60X0.55 MTS. HECHA DE MARCO ANGULAR DE 1", BARRAS VERTICALES DE 3/8" Y REFUERZOS HORIZONTALES DE SOLERA DE 1", INCLUYE: TODOS LOS MATERIALES, MANO DE OBRA, HERRAMIENTAS Y TODO LO NECESARIO PARA SU CORRECTA EJECUCION.</t>
  </si>
  <si>
    <t>ACABADOS</t>
  </si>
  <si>
    <t>TRABAJOS EN AZOTEA</t>
  </si>
  <si>
    <t>SUMINISTRO E INSTALACION DE TUBERIA DE PVC HIDRAULICO  DE 2" DE DIAMETRO PARA CANALIZACIÓN DE DUCTO DE CLORACIÓN (PARA PROTECCION DE MANGUERA DOSIFICADORA DE CLORO), INCLUYE: 3 CODOS DE 90° X 2" DE DIAMETRO, FIJACION CON ABRAZADERAS EN OMEGA, MATERIALES, MANO DE OBRA Y HERRAMIENTA.</t>
  </si>
  <si>
    <t>FORJADO DE BASE TRAPEZOIDAL DE CONCRETO SIMPLE F'C=150 KG/CM2 DE 10 X 20 CMS (BASES) X 15 CM DE ALTURA PARA SOPORTE DE ENCAMISADO DE MANGUERA DOSIFICADORA DE CLORO, ACABADO APARENTE, INCLUYE: CIMBRA Y DESCIMBRA, MATERIALES, MANO DE OBRA, HERRAMIENTA Y EQUIPO.</t>
  </si>
  <si>
    <t>SUMINISTRO, MONTAJE E INSTALACION DE PUERTA DE ALUMINIO NATURAL, DE 1.40 X 2.30 MTS, CON MARCO Y REFUERZOS TRANSVERSALES DE ANGULAR DE 3/4" X 3/4". ANCLAJE LATERAL CON BISAGRA Y PLATINA DE 1/4" X15 CMS, CERRADURA MCA. PHILLIPS O SIMILAR INCLUYE: MATERIAL, MANO DE OBRA, EQUIPO Y HTAS.</t>
  </si>
  <si>
    <t>CONSTRUCCION DE REGISTRO DE CLORO DE 0.40X0.40X0.60 MTS. (MEDIDAS INTERIORES) HECHO CON BLOCK DE 10X20X40 CMS, TAPA DE CONCRETO F'C= 150 KG/CM2 DE 5 CMS DE ESPESOR REFORZADA CON  MALLA ELECTROSOLDADA 6-6-10/10, INCLUYE: ACABADO FINO INTERIOR, TODOS LOS MATERIALES, MANO DE OBRA Y HERRAMIENTA.</t>
  </si>
  <si>
    <t>SALIDA DE DESAGUE DE CLORO, CON TUBERIA DE 3" DE DIAMETRO DE  PVC HIDRAULICO, INCLUYE: CODOS, CONECTORES, VALVULA DE GLOBO, TODOS LOS MATERIALES, MANO DE OBRA Y HERRAMIENTAS.</t>
  </si>
  <si>
    <t>LUMINARIO FLUORESCENTE EST-228 MODELO OPORTO MCA TECNOLITE  SOBREPUESTO EN MURO  DE 2 x 28 W., 127 VCA., 60 HZ., ESPECIAL PARA AREAS HUMEDAS, CIERRE HERMETICO POR MEDIO DE BROCHE, CON EMPAQUE PERIMETRAL DE NEOPRENO. INCLUYE: HTAS, MANO DE OBRA Y EQUIPO. TODO PARA SU CERRECTA EJECUCION.</t>
  </si>
  <si>
    <t>SAL</t>
  </si>
  <si>
    <t>SISTEMA</t>
  </si>
  <si>
    <t>SUMINISTRO E INSTALACIÓN DE TUBO PARA COLUMNA DE SUCCIÓN DE 3" X 3.05 MTS DE ACERO CED. 40, INCLUYE: FLETES, ACARREOS, MANIOBRAS LOCALES, MATERIALES, MANO DE OBRA Y HERRAMIENTA.</t>
  </si>
  <si>
    <t>TREN DE DESCARGA</t>
  </si>
  <si>
    <t>SELLO SANITARIO</t>
  </si>
  <si>
    <t>RELLENO CON MATERIAL DE BANCO COMPACTADO CON PIZON A MANO, EN CAPAS DE 20 CMS; INCLUYE: ACARREO HASTA EL SITIO, MATERIAL, MANO DE OBRA, HERRAMIENTA Y EQUIPO.</t>
  </si>
  <si>
    <t>CERCADO PERIMETRAL</t>
  </si>
  <si>
    <t>16% DE IVA</t>
  </si>
  <si>
    <t>CONSTRUCCIÓN DE BASE DE CONCRETO DE 20X25X50 CM PARA SOPORTE DE TREN DE DESCARGA. INCLUYE: ABRAZADERA DE ACERO TIPO OMEGA DE SOLERA DE 2 1/2" DE ANCHO  FIJADA A BASE CON ANCLAS DE 5/8" DE Ø CON TUERCAS, MAT. DE CONSUMO PARA FIJACION, MANIOBRAS LOCALES, MANO DE OBRA Y HERRAMIENTA.</t>
  </si>
  <si>
    <t>SUMINISTRO E INSTALACIÓN DE VALVULA DE SECCIONAMIENTO DE VASTAGO FIJO DE 2" INCLUYE: TORNILLERIA, EMPAQUE, MATERIALES, MANO DE OBRA Y HERRAMIENTAS.</t>
  </si>
  <si>
    <t>(3" Diam.)</t>
  </si>
  <si>
    <t>CONSTRUCCION DE BROCAL DE CONCRETO TIPO TRAPESOIDAL DE BASE MAYOR 50X50 CM Y BASE MENOR DE 30X30 CM Y ALTURA DE 50 CM. REFORZADO CON CUATRO VARILLAS DE 3/8" Y ARILLOS DEL MISMO DIAMETRO @ 20 CM. INCLUYE: COMPLEMENTO DEL ADEME DE 50 CM. Y PERFORACION AL CENTRO SEGUN EL DIAMETRO DE LA COLUMNA CON 1/2" MAYOR A LA COLUMNA, MATERIALES, MANO DE OBRA Y EQUIPO.</t>
  </si>
  <si>
    <t>(4" Diam.)</t>
  </si>
  <si>
    <t>PRELIMINARES</t>
  </si>
  <si>
    <t>CONDUCTORES</t>
  </si>
  <si>
    <t>TIERRA FISICA</t>
  </si>
  <si>
    <t>CONTROL</t>
  </si>
  <si>
    <t>SUMINISTRO Y APLICACIÓN DE PINTURA DE ESMALTE EN LA SUPERFICIE EXTERIOR DE TREN DE DESCARGA (TUBERÍAS Y PIEZAS ESPECIALES) DE COLOR BLANCO A DOS MANOS Y UNA DE ANTICORROSIVO; INCLUYE: MANO DE OBRA, MATERIAL DE CONSUMO Y HERRAMIENTA.</t>
  </si>
  <si>
    <t>CORTE Y REPOSICIÓN DE CARPETA ASFALTICA DE 5 CM ELABORADA CON MEZCLA DE EMULSION ASFALTICA Y AGREGADO PETREO EN CALIENTE INCLUYE: MAQUINARIA, RIEGO DE IMPREGNACION EN PROPORCION DE 2 LTS/M2, TODOS LOS MATERIALES, MANO DE OBRA, HERRAMIENTA Y EQUIPO.</t>
  </si>
  <si>
    <t>CARGA Y ACARREO DE MATERIAL EXCEDENTE (MEDIDO COMPACTO) HASTA 1er KILÓMETRO SOBRE TERRACERIAS LOMERIO SUAVE REVESTIDO, LOMERIO PRONUNCIADO INCLUYE: ABUNDAMIENTO ESPERADO, MANO DE OBRA, EQUIPO Y MANIOBRAS LOCALES.</t>
  </si>
  <si>
    <t>ACARREO DE MATERIAL EXCEDENTE (MEDIDO COMPACTO) KILÓMETROS SUBSECUENTES, SOBRE TERRACERIAS LOMERIO SUAVE REVESTIDO Y/O LOMERIO PRONUNCIADO. INCLUYE: ABUNDAMIENTO ESPERADO, EQUIPO Y MANIOBRAS LOCALES.</t>
  </si>
  <si>
    <t>M3/KM</t>
  </si>
  <si>
    <t>SUMINISTRO Y APLICACIÓN DE PINTURA HASTA UNA ALTURA DE 3.00 MT, VINILICA VINIMEX DE COMEX 5 AÑOS, O SIMILAR EN CALIDAD Y GARANTIA, EN MUROS, COLUMNAS, TRABES Y LOSAS, INTERIORES Y EXTERIORES INCLUYE: ANDAMIAJE, PREPARACIÓN DE LA SUPERFICIE, UNA APLICACIÓN DE SELLADOR, DOS DE PINTURA, MATERIAL, MANO DE OBRA, HERRAMIENTA Y EQUIPO NECESARIO.</t>
  </si>
  <si>
    <t>GOTERO COLGANTE EN LOSA CON MORTERO CEM-POLVO PIEDRA EN PROPORCIÓN 1:2:7, INCLUYE: REGLAS, MATERIALES, MANO DE OBRA, HERRAMIENTAS Y DESPERDICIOS.</t>
  </si>
  <si>
    <t>CONSTRUCCIÓN DE CALCRETO EN AZOTEA, EN PROPORCION, 1:18:27:36 (C:C:G:P) DE 6 CMS DE ESPESOR PROMEDIO, INCLUYE: ACABADO FINAL PULIDO CON MASILLA PROPOCION 1:27:9 (C:C:PC), TODOS LOS MATERIALES, MANO DE OBRA, HTAS, EQUIPO Y TODO LO NECESARIO PARA SU CORRECTA EJECUCION.</t>
  </si>
  <si>
    <t>CONSTRUCCIÓN DE CHAFLAN EN AZOTEA CON MORTERO EN PROPORCION 1:4 (C:P) DE 5x5 CMS, INCLUYE: ACABADO FINAL PULIDO CON MASILLA PROPOCION 1:27:9 (C:C:P), TODOS LOS MATERIALES, MANO DE OBRA, HERRAMIENTAS Y TODO LO NECESARIO PARA SU CORRECTA EJECUCION.</t>
  </si>
  <si>
    <t>SUMINISTRO Y COLOCACION DE GARGOLA PARA DESAGUE PLUVIAL ASENTADA CON MORTERO EN PROPORCION 1:4 (C:P) A BASE DE TUBERIA DE PVC SANITARIO DE 2" DE DIAMETRO INCLUYE: TODOS LOS MATERIALES, MANO DE OBRA, HERRAMIENTAS Y TODO LO NECESARIO PARA SU CORRECTA EJECUCION.</t>
  </si>
  <si>
    <t>SUMINISTRO Y TENDIDO DE GRAVA DE 3/4" PARA PLANTILLA CON ESPESOR DE 5 CM INCLUYE: SUMINISTRO, TENDIDO, MATERIALES, MANO DE OBRA Y HERRAMIENTAS.</t>
  </si>
  <si>
    <t>CONSTRUCCIÓN DE REGISTRO DE CLORACION DE 0.80 X 0.80 X 1.20 MEDIDAS INTERIORES, INCLUYE: EXCAVACIÓN, PLANTILLA, RELLENO DE GRAVA, MUROS DE BLOCK HUECO DE 15 X 20 X 40 CMS., APLANADOS INTERIORES, MARCO Y TAPA PARA CAJA DE VALVULAS DE POLIETILENO DE ALTA DENCIDAD DE 50X50 CMS. (VER PLANO DE DETALLES), TODOS LOS MATERIALES, MANO DE OBRA Y HERRAMIENTAS.</t>
  </si>
  <si>
    <t>CIMENTACIÓN</t>
  </si>
  <si>
    <t>DESINFECCIÓN/CLORACIÓN</t>
  </si>
  <si>
    <t>POZO DE CAPTACIÓN</t>
  </si>
  <si>
    <t>MEDICIÓN</t>
  </si>
  <si>
    <t>ELECTRICOS EN CASETA DE OPERACIÓN</t>
  </si>
  <si>
    <t>PRESUPUESTO BASE</t>
  </si>
  <si>
    <t>FELIPE CARRILLO PUERTO</t>
  </si>
  <si>
    <t>SUMINISTRO E INSTALACIÓN DE CABEZAL DE DESCARGA PARA BOMBA SUMERGIBLE, DE 3" DIAMETRO INCLUYE: TORNILLERIA, EMPAQUE, MATERIALES, MANO DE OBRA Y HERRAMIENTAS.</t>
  </si>
  <si>
    <t>SUMINISTRO E INSTALACIÓN DE VALVULA CHECK DE 3" DE Ø. INCLUYE: TORNILLERIA, EMPAQUE, MATERIALES, MANO DE OBRA Y HERRAMIENTAS.</t>
  </si>
  <si>
    <t>SUMINISTRO E INSTALACIÓN DE VALVULA DE SECCIONAMIENTO DE VASTAGO FIJO DE 3" INCLUYE: TORNILLERIA, EMPAQUE, MATERIALES, MANO DE OBRA Y HERRAMIENTAS.</t>
  </si>
  <si>
    <t>SUMINISTRO E INSTALACIÓN DE TEE DE Fo. Fo. DE 3" X 2" DE Ø.INCLUYE: TORNILLERIA, EMPAQUE, MATERIALES, MANO DE OBRA Y HERRAMIENTAS.</t>
  </si>
  <si>
    <t>SUMINISTRO E INSTALACIÓN DE CODO DE Fo.Ga. DE 45° X 3" DIÁMETRO INCLUYE: TORNILLERÍA, EMPAQUE, MATERIALES, MANO DE OBRA Y HERRAMIENTAS.</t>
  </si>
  <si>
    <t>SUMINISTRO E INSTALACIÓN DE CARRETE ELABORADO DE NIPLE DE Fo.Ga. Y BRIDAS SOLDABLE DE 3" DE DIAMETRO DE 200 CM DE LONGITUD INCLUYE: TORNILLERIA, EMPAQUE, MATERIALES, MANO DE OBRA Y HERRAMIENTAS.</t>
  </si>
  <si>
    <t>RESUMEN DE PRESUPUESTO</t>
  </si>
  <si>
    <t>CHANCAH DERREPENTE (0033)</t>
  </si>
  <si>
    <t>SUMINISTRO E INSTALACION DE SISTEMA DE PUESTA A TIERRA PARA RED ELECTRICA MARCA MASS@TIERRA, MODELO MTK85A-D, COMPUESTA POR ELECTRODO DE ALTA EFICIENCIA PARA 85 AMPERES A 1,500 ms, 100% DE COBRE, TRAMPA MAGNETO-ACTIVA INTEGRADA Y COMPUESTO ACONDICIONADOR SOLIDIFICADO EN TERRENO TIPO ROCOSO. INCLUYE  PERFORACIÓN DE POZO DE 0.40 METROS DE DIÁMETRO POR 0.90 METROS DE PROFUNDIDADA PARA ALOJAR EL ELECTRODO, REGISTRO DE CONCRETO DE 0.50X0.50X0.50 METROS CON TAPA, CABLE THHW CALIBRE #8, CABLE DE COBRE DESNUDO AWG CALIBRE 2, TERMINALES PONCHABLES TIPO CAÑÓN CALIBRE #2 Y #8, 1 OJILLO X 1/4 Y CONECTOR MORDAZA CALIBRE 2/0 (1/2") PARA LA INTERCONEXION DE TODAS LAS APLICACIONES SECUNDARIAS. TUBERÍA Y CANALIZACIONES LICUATITE (LT,CORAZA) DE 1 1/2", CONECTOR RECTO LICUATITE (LT CORAZA) DE 1 1/2", TUBO CONDUIT ELÉCTRICO DE PVC TIPO PESADO DE 1 1/2" (INCLUYE TODOS LOS MATERIALES NECESARIOS DE SUJECIÓN Y ACCESORIOS PARA SU CORRECTA INSTALACIÓN) PRUEBAS DE MEDICIÓN DEL SISTEMA CON UNA RESISTENCIA MENOR A 10 OHMS, MANO DE OBRA Y TODO LO NECESARIO PARA SU CORRECTA INSTALACION.</t>
  </si>
  <si>
    <t>OBRA ELÉCTRICA</t>
  </si>
  <si>
    <t>QUINTANA ROO GOBIERNO DEL ESTADO</t>
  </si>
  <si>
    <t>I</t>
  </si>
  <si>
    <t>CRCASF5</t>
  </si>
  <si>
    <t>TPVCH32.53</t>
  </si>
  <si>
    <t>SUMINISTRO DE TUBERIA DE P.V.C. RD-32.5 S.I. TIPO ANGER DE 3" DE DIÁMETRO. NORMA MEXICANA NMX-E-145/1-VIGENTE INCLUYE: FLETES HASTA LA OBRA, CARGA Y DESCARGA, ACARREOS Y MANIOBRAS LOCALES.</t>
  </si>
  <si>
    <t>ITPVCH32.53</t>
  </si>
  <si>
    <t>INSTALACION, JUNTEO Y PRUEBA HIDROSTÁTICA DE TUBERIA DE P.V.C. RD-32.5 S.I. TIPO ANGER DE 3" DE DIÁMETRO. INCLUYE: MANIOBRAS LOCALES, MANO DE OBRA Y HERRAMIENTA.</t>
  </si>
  <si>
    <t>TEEH3X3</t>
  </si>
  <si>
    <t>TEEH3X2.5</t>
  </si>
  <si>
    <t>CRZH3X3</t>
  </si>
  <si>
    <t>TAPCH3</t>
  </si>
  <si>
    <t>EEH3</t>
  </si>
  <si>
    <t>COPLH3</t>
  </si>
  <si>
    <t>COPLH2.5</t>
  </si>
  <si>
    <t>CODH90X3</t>
  </si>
  <si>
    <t>RECH3X2.5</t>
  </si>
  <si>
    <t>REE3X2.5</t>
  </si>
  <si>
    <t>CODH22X3</t>
  </si>
  <si>
    <t>CODH45X3</t>
  </si>
  <si>
    <t>ITEEH3X3</t>
  </si>
  <si>
    <t>ITEEH3X2.5</t>
  </si>
  <si>
    <t>SUMINISTRO DE PIEZAS ESPECIALES DE PVC S.I. RD-32.5 TIPO ANGER,  INCLUYE: MATERIALES, FLETES HASTA LA OBRA, CARGA, DESCARGA Y MANIOBRAS LOCALES.</t>
  </si>
  <si>
    <t>INSTALACIÓN DE PIEZAS ESPECIALES DE PVC S.I. RD-32.5 TIPO ANGER, INCLUYE: MANO DE OBRA, FLETES HASTA LA OBRA, CARGA, DESCARGA Y MANIOBRAS LOCALES.</t>
  </si>
  <si>
    <t>TEE DE 3" X 3" DE DIÁMETRO</t>
  </si>
  <si>
    <t>TEE DE 3" X 2 1/2" DE DIÁMETRO</t>
  </si>
  <si>
    <t>CRUZ DE 3" X 3" DE DIÁMETRO</t>
  </si>
  <si>
    <t>TAPON CAMPANA DE 3" DE DIÁMETRO</t>
  </si>
  <si>
    <t>EXTREMIDAD ESPIGA DE 3" DE DIÁMETRO</t>
  </si>
  <si>
    <t>COPLE DE REPARACIÓN DE 3" DE DIÁMETRO</t>
  </si>
  <si>
    <t>COPLE DE REPARACIÓN DE 2 1/2" DE DIÁMETRO</t>
  </si>
  <si>
    <t>CODO DE 90° X 3" DE DIÁMETRO</t>
  </si>
  <si>
    <t>REDUCCION CAMPANA DE 3" X 2 1/2" DE DIÁMETRO</t>
  </si>
  <si>
    <t>REDUCCION ESPIGA DE 3" X 2 1/2" DE DIAMETRO</t>
  </si>
  <si>
    <t>CODO DE 22° X 3" DE DIÁMETRO</t>
  </si>
  <si>
    <t>CODO DE 45° X 3" DE DIÁMETRO</t>
  </si>
  <si>
    <t>ICRZH3X3</t>
  </si>
  <si>
    <t>ITAPCH3</t>
  </si>
  <si>
    <t>IEEH3</t>
  </si>
  <si>
    <t>ICOPLH3</t>
  </si>
  <si>
    <t>ICOPLH2.5</t>
  </si>
  <si>
    <t>ICODH90X3</t>
  </si>
  <si>
    <t>IRECH3X2.5</t>
  </si>
  <si>
    <t>IREE3X2.5</t>
  </si>
  <si>
    <t>ICODH22X3</t>
  </si>
  <si>
    <t>ICODH45X3</t>
  </si>
  <si>
    <t>ABHO3X13SI</t>
  </si>
  <si>
    <t>SUMINISTRO E INTERCONEXIÓN DE ABRAZADERA DE PVC HIDRÁULICO TIPO OMEGA DE 13 MM x 3"Ø. INCLUYE: MATERIALES, MANO DE OBRA Y HERRAMIENTA.</t>
  </si>
  <si>
    <t>SUMINISTRO E INTERCONEXIÓN DE ABRAZADERA DE PVC HIDRÁULICO TIPO OMEGA DE 13 MM x 2 1/2"Ø. INCLUYE: MATERIALES, MANO DE OBRA Y HERRAMIENTA.</t>
  </si>
  <si>
    <t>SUMINISTRO E INTERCONEXIÓN DE ABRAZADERA DE PVC HIDRÁULICO TIPO OMEGA DE 13 MM x 2"Ø. INCLUYE: MATERIALES, MANO DE OBRA Y HERRAMIENTA.</t>
  </si>
  <si>
    <t>ABHO2X13SI</t>
  </si>
  <si>
    <t>ADAPC13SI</t>
  </si>
  <si>
    <t>CANCTD</t>
  </si>
  <si>
    <t>LIMPT01</t>
  </si>
  <si>
    <t>LIMPIEZA, TRAZO Y NIVELACIÓN DEL AREA DE CONSTRUCCION POR MEDIOS MANUALES; INCLUYE: MATERIALES DE CONSUMO, MANO DE OBRA Y HERRAMIENTA.</t>
  </si>
  <si>
    <t>EXCM02</t>
  </si>
  <si>
    <t>PLAN105</t>
  </si>
  <si>
    <t>PLANTILLA DE CONCRETO SIMPLE F'C= 100 KG/CM2, DE 5 CMS DE ESPESOR PROMEDIO, CIMBRA COMÚN, FABRICADO EN OBRA INCLUYE: ACARREO, AGUA PARA HUMEDECER, MATERIAL, MANO DE OBRA, HERRAMIENTA Y EQUIPO.</t>
  </si>
  <si>
    <t>CADDESP</t>
  </si>
  <si>
    <t>CADENA DE DESPLANTE DE 0.15 X 0.20 MTS DE SECCION, CONCRETO F'C=150 KG/CM2, ARMADO CON ARMEX 15X20-4,Y CIMBRA COMUN INCLUYE: CIMBRADO, DESCIMBRADO, PREPARACIÓN Y COLADO DEL CONCRETO, MATERIAL, MANO DE OBRA Y HERRAMIENTA.</t>
  </si>
  <si>
    <t>MURO15</t>
  </si>
  <si>
    <t>MURO DE BLOCK HUECO DE CONCRETO DE 15X20X40 CM. JUNTEADO CON MORTERO CEMENTO POLVO 1:2:7, HASTA 3.00 M. INCLUYE: ANDAMIOS, MATERIAL, MANO DE OBRA Y HERRAMIENTA.</t>
  </si>
  <si>
    <t>CADN15X20A</t>
  </si>
  <si>
    <t xml:space="preserve"> CADENA DE NIVELACION DE 0.15 X 0.20 MTS DE SECCION, CONCRETO F'c=150 KG/CM2, ARMADO CON ARMEX 15X20-4,Y CIMBRA COMUN. INCLUYE: ANDAMIOS, TODOS LOS MATERIALES, MANO DE OBRA Y HERRAMIENTA.</t>
  </si>
  <si>
    <t>ATRAQ150</t>
  </si>
  <si>
    <t>CONSTRUCCION DE ATRAQUES DE CONCRETO F'C= 150 KG/CM2 ACABADO COMUN, TMA 19 MM, INCLUYE: FABRICACION, COLOCACION, CIMBRA Y DESCIMBRA, MATERIALES, MANO DE OBRA Y HERRAMIENTA.</t>
  </si>
  <si>
    <t>ACARR1KM</t>
  </si>
  <si>
    <t>ACARRSUB</t>
  </si>
  <si>
    <t>LIMP05</t>
  </si>
  <si>
    <t>II</t>
  </si>
  <si>
    <t>DESMTABL</t>
  </si>
  <si>
    <t>DESMANTELAMIENTO DE TABLERO DE CONTROL, INCLUYE: RECUPERACION DE ARRANCADOR, ENTREGA EN ALMACEN DEL ORGANISMO OPERADOR, MANO DE OBRA Y HERRAMIENTA.</t>
  </si>
  <si>
    <t>RECUPERACION DE CLORADOR, INCLUYE: ENTREGA EN ALMACEN DEL ORGANISMO OPERADOR, MANO DE OBRA Y HERRAMIENTA.</t>
  </si>
  <si>
    <t>RECUPCLOR</t>
  </si>
  <si>
    <t>CIMMR30R</t>
  </si>
  <si>
    <t>CIMIENTO DE MAMPOSTERÍA RECTANGULAR DE 30 cm Y ALTURA VARIABLE, CONSTRUÍDO CON PIEDRA DE HILADA Y MORTERO CEMENTO-CAL-POLVO EN PROPORCIÓN 1:2:7; INCLUYE MATERIAL, MANO DE OBRA Y HERRAMIENTA.</t>
  </si>
  <si>
    <t>DADO05</t>
  </si>
  <si>
    <t>DADO DE CONCRETO F'C= 150 KG/CM2 DE 30X30X60 CMS. ARMADO CON ARMEX 15X15-4, ACABADO COMUN INCLUYE: CIMBRADO, DESCIMBRADO, MATERIALES, MANO DE OBRA Y HERRAMIENTAS.</t>
  </si>
  <si>
    <t>IMPCAD15X20</t>
  </si>
  <si>
    <t>IMPERMEABILIZACION DE CADENA DE CIMENTACION DE 0.15X0.20 MTS DE SECCION, A BASE DE MICROFEST, VAPORTITE, O SIMILAR. INCLUYE : TODOS LOS MATERIALES, MANO DE OBRA, HERRAMIENTA.</t>
  </si>
  <si>
    <t>RELLEXC04</t>
  </si>
  <si>
    <t>RELLENO CON MATERIAL PRODUCTO DE EXCAVACION, COMPACTADO POR UNIDAD DE OBRA TERMINADA CON USO DE PIZON DE MANO, INCLUYE: AGUA PARA HUMEDAD, SUMINISTRO, ACARREO Y APLICACION DE TODOS LOS MATERIALES, EQUIPO, MANO DE OBRA Y HERRAMIENTA.</t>
  </si>
  <si>
    <t>CAST150</t>
  </si>
  <si>
    <t>CASTILLO DE 0.15 X 0.15 MTS DE SECCION, CONCRETO F'c= 150 KG/CM2, ARMADO CON ARMEX 15X15-4 Y CIMBRA COMUN. INCLUYE: ANDAMIOS, TODOS LOS MATERIALES, MANO DE OBRA Y HERRAMIENTA.</t>
  </si>
  <si>
    <t>LOSAC01</t>
  </si>
  <si>
    <t>LOSA DE CONCRETO ARMADA CON VARILLAS DE 3/8" @15 CM. EN AMBOS SENTIDOS; DE 10 CMS. DE ESPESOR, CONCRETO F'C=200 KG/CM2 Y ACABADO PULIDO INTEGRAL, CIMBRA COMUN. INCLUYE: APUNTALAMIENTO, CURADO, DESCIMBRADO, MATERIAL, MANO DE OBRA, HERRAMIENTA Y EQUIPO.</t>
  </si>
  <si>
    <t>PISO01</t>
  </si>
  <si>
    <t>CONSTRUCCIÓN DE PISO DE CONCRETO F'C=150 KG/CM2, DE 10 CMS. DE ESPESOR, CON MALLA ELECTROSOLDADA 6-6-10/10 ACABADO PULIDO O RAYADO. INCLUYE, MATERIAL, MANO DE OBRA Y HERRAMIENTA.</t>
  </si>
  <si>
    <t>RAMPCASET</t>
  </si>
  <si>
    <t>MESDOSIF</t>
  </si>
  <si>
    <t>LOCKER02</t>
  </si>
  <si>
    <t>APMURO01</t>
  </si>
  <si>
    <t>APLANADOS EN MUROS A 3 CAPAS, RICH 1:2.5 (C:P), EMPARCHE 1:4:12 (C:C:P) Y ESTUCO 1:18:9 (C:C:PC), DE 1.25 CM. DE ESPESOR A PLOMO Y REGLA, CON LLANA DE MADERA Y METALICA INCLUYE: ANDAMIAJE, TODOS LOS MATERIALES, MANO DE OBRA, HERRAMIENTA Y EQUIPO NECESARIO.</t>
  </si>
  <si>
    <t>PERFBOQ</t>
  </si>
  <si>
    <t>PERFILACION Y BOQUILLAS EN CASTILLOS,VANOS DE PUERTAS Y VENTANAS CON EMPARCHE 1:2:7 (C:C:P) Y ESTUCO 1:18:9 (C:C:PC) INCLUYE: CIMBRA, ANDAMIAJE, MATERIALES, MANO DE OBRA Y HERRAMIENTA.</t>
  </si>
  <si>
    <t>APLAF01</t>
  </si>
  <si>
    <t>APLANADOS EN PLAFOND A 3 CAPAS, RICH 1:2.5 (C:P), EMPARCHE 1:4:12 (C:C:P) Y ESTUCO 1:18:9 (C:C:PC), DE 1.25 CM. DE ESPESOR A PLOMO Y REGLA, CON LLANA DE MADERA Y METALICA, INCLUYE, ANDAMIAJE, TODOS LOS MATERIALES, MANO DE OBRA, HERRAMIENTA Y EQUIPO NECESARIO.</t>
  </si>
  <si>
    <t>PINT005</t>
  </si>
  <si>
    <t>LOGO001</t>
  </si>
  <si>
    <t>GOTER</t>
  </si>
  <si>
    <t>PRETIL01</t>
  </si>
  <si>
    <t>PRETIL DE 20 CMS DE ALTURA, EN AZOTEA EN 1er NIVEL, CON UNA FILA DE BLOCK DE 10x20x40 cms, ASENTADO CON MORTERO 1:2:7 (C:C:P), A PLOMO INCLUYE: ENRASE CON MORTERO 1:2:6 (C:C:P), PERFILACION y APLANADOS A 2 CAPAS, EMPARCHE 1:2:6 (C:C:P) Y ESTUCO 1:18:9 (C:C:PC) DE 1.25 CM. DE ESPESOR A PLOMO Y REGLA, CON LLANA DE MADERA Y METALICA, MATERIALES, MANO DE OBRA, HERRAMIENTA, EQUIPO Y TODO LO NECESARIO PARA SU CORRECTA EJECUCION.</t>
  </si>
  <si>
    <t>CALC01</t>
  </si>
  <si>
    <t>CHAFLAN01</t>
  </si>
  <si>
    <t>GARG02</t>
  </si>
  <si>
    <t>BDDP01</t>
  </si>
  <si>
    <t>TPH2CANAL</t>
  </si>
  <si>
    <t>BASET102015</t>
  </si>
  <si>
    <t>BASTON01</t>
  </si>
  <si>
    <t>01</t>
  </si>
  <si>
    <t>02</t>
  </si>
  <si>
    <t>03</t>
  </si>
  <si>
    <t>04</t>
  </si>
  <si>
    <t>05</t>
  </si>
  <si>
    <t>06</t>
  </si>
  <si>
    <t>07</t>
  </si>
  <si>
    <t>08</t>
  </si>
  <si>
    <t>09</t>
  </si>
  <si>
    <t>10</t>
  </si>
  <si>
    <t>11</t>
  </si>
  <si>
    <t>12</t>
  </si>
  <si>
    <t>13</t>
  </si>
  <si>
    <t>PTAAL105</t>
  </si>
  <si>
    <t>REGCLOR</t>
  </si>
  <si>
    <t>DESAGCLOR</t>
  </si>
  <si>
    <t>EPLO</t>
  </si>
  <si>
    <t>SUMINISTRO Y COLOCACION DE ESTACION PORTATIL DOBLE DE LAVAOJOS. INCLUYE: DOS BOTES DE REPUESTO DE 32 ONZAS DE SOLUCION LAVAOJOS, FLETES, CARGA Y DESCARGA.</t>
  </si>
  <si>
    <t>EXTPS6K</t>
  </si>
  <si>
    <t>SUMINISTRO Y COLOCACION DE EXTINGUIDOR DE POLVO SECO CON CAPACIDAD DE 6 KG. INCLUYE: SOPORTE, FLETES, CARGA Y DESCARGA.</t>
  </si>
  <si>
    <t>BOPPA</t>
  </si>
  <si>
    <t>SUMINISTRO Y COLOCACION DE BOTIQUIN PORTATIL DE PRIMEROS AUXILIOS. INCLUYE: FLETES, CARGA Y DESCARGA.</t>
  </si>
  <si>
    <t>LIMP02</t>
  </si>
  <si>
    <t>LIMPIEZA GENERAL Y DESALOJO DE DESPERDICIOS FUERA DE LA OBRA,  EN TODA EL AREA DE TRABAJO, INCLUYE BARRIDO, ACOPIO DE ESCOMBRO, SOBRANTES DE MATERIAL, DESECHOS DE BASURA, MANO DE OBRA, HERRAMIENTA Y EQUIPO NECESARIO.</t>
  </si>
  <si>
    <t>III</t>
  </si>
  <si>
    <t>DEMMUR</t>
  </si>
  <si>
    <t>DEMOLICION DE MURETE DE MEDICION EXISTENTE. INCLUYE: CARGA Y RETIRO DE MATERIAL PRODUCTO DE LA DEMOLICION A UNA DISTANCIA DE 5 KM DE LA OBRA, ANDAMIOS, EQUIPO,  MANO DE OBRA Y HERRAMIENTA.</t>
  </si>
  <si>
    <t>RETDESMTD</t>
  </si>
  <si>
    <t>RETIRO Y DESMANTELAMIENTO DE TREN DE DESCARGA EXISTENTE (EN POZO DE CAPTACIÓN EXISTENTE), INCLUYE: RETIRO DE LAS PIEZAS ESPECIALES PUESTAS EN OFICINAS DEL SISTEMA OPERADOR, MATERIALES, MANO DE OBRA Y HERRAMIENTAS.</t>
  </si>
  <si>
    <t>RETDESMB</t>
  </si>
  <si>
    <t>DEMBANQBS</t>
  </si>
  <si>
    <t>TUBAC40X3SI</t>
  </si>
  <si>
    <t>EQUIPAMIENTO ELECTROMECÁNICO</t>
  </si>
  <si>
    <t>DEMOLICION DE BANQUETA Y BASES DE CONCRETO POR MEDIOS MANUALES, INCLUYE: CARGA Y RETIRO DE MATERIAL PRODUCTO DE LA DEMOLICION A UNA DISTANCIA DE 5 KM DE LA OBRA, MANO DE OBRA Y HERAMIENTAS.</t>
  </si>
  <si>
    <t>CABDES3</t>
  </si>
  <si>
    <t>CARR3X30</t>
  </si>
  <si>
    <t>SIVAEA1</t>
  </si>
  <si>
    <t>CARR3X50</t>
  </si>
  <si>
    <t>SUMINISTRO E INSTALACIÓN DE CARRETE ELABORADO DE NIPLE DE Fo.Ga. Y BRIDAS SOLDABLE DE 3" DE DIAMETRO DE 50 CM DE LONGITUD INCLUYE: TORNILLERIA, EMPAQUE, MATERIALES, MANO DE OBRA Y HERRAMIENTAS.</t>
  </si>
  <si>
    <t>MEDFTT3</t>
  </si>
  <si>
    <t>SUMINISTRO E INSTALACION DE MEDIDOR DE FLUJO TIPO TURBINA CUERPO BRIDADO EN FIERRO FUNDIDO DE 3" DE DIAMETRO NOMINAL,  NORMAS NOM-012-SCFI-1994 , CON REGISTRO ELECTRONICO 3G, PANTALLA LCD, QUE DESPLIEGA GASTO INSTANTANEO EN L.P.S.Y ACUMULADO EN M3, CON REGISTRADOR DE DATOS (DATALOGER) CON 4000 REGISTROS PARA COMUNICACION REMOTA POR RADIOFRECUENCIA, INCLUYE: PROGRAMACION DEL EQUIPO, MATERIALES, MANO DE OBRA Y HERRAMIENTA.</t>
  </si>
  <si>
    <t>VCH3</t>
  </si>
  <si>
    <t>SEIVSVF3</t>
  </si>
  <si>
    <t>SEITFF3X2</t>
  </si>
  <si>
    <t>SEIVSVF2</t>
  </si>
  <si>
    <t>CARR3X30A</t>
  </si>
  <si>
    <t>CDFG45X3</t>
  </si>
  <si>
    <t>CARR3X200</t>
  </si>
  <si>
    <t>BASE20X25</t>
  </si>
  <si>
    <t>PINTESM02</t>
  </si>
  <si>
    <t>REGCLOR02</t>
  </si>
  <si>
    <t>LIMP03</t>
  </si>
  <si>
    <t>LIMPIEZA DE TERRENO POR MEDIOS MANUALES PARA PROPOSITOS DE CONTRUCCION, EN VEGETACION COMUN  INCLUYE: MANO DE OBRA, HERRAMIENTA Y EQUIPO NECESARIO.</t>
  </si>
  <si>
    <t>RELLBCO10</t>
  </si>
  <si>
    <t>BANQ150X8</t>
  </si>
  <si>
    <t>CONSTRUCCION DE BANQUETA DE CONCRETO F'C=150 Kg/cm² DE 8 CM DE ESPESOR, ACABADO ESCOBILLADO. INCLUYE: CIMBRADO, DESCIMBRADO, MATERIAL, MANO DE OBRA Y HERRAMIENTA.</t>
  </si>
  <si>
    <t>BROCAL002</t>
  </si>
  <si>
    <t>PLANTGRV01</t>
  </si>
  <si>
    <t>IV</t>
  </si>
  <si>
    <t>V</t>
  </si>
  <si>
    <t>CABVULC6</t>
  </si>
  <si>
    <t>SUMINISTRO Y TENDIDO DE CABLE CUADRUPLEX VULCANEL PARA DISTRIBUCION SUBTERRANEA VULCANEL XLP-DRS 90 °C, 600 V CONDUCTOR DE ALUMINIO DURO Y AISLAMIENTO DE XLP. NORMA NMX-J-061 Y NRF-052-CFE CALIBRE # 6. INCLUYE: HERRAMIENTAS, CONECTORES, DUCTO PARA ALOJAR CABLE, MANO DE OBRA Y EQUIPO.</t>
  </si>
  <si>
    <t>CABVULC10</t>
  </si>
  <si>
    <t>SUMINISTRO Y TENDIDO DE CABLE VULCANEL XLP TIPO XHHW-2 LS CT-SR RoHS 90°C 600V. NORMA NMX-J-451 CALIBRE # 10. INCLUYE: HERRAMIENTAS, CONECTORES, DUCTO DE PVC PARA ALOJAR CABLE, MANO DE OBRA Y EQUIPO.</t>
  </si>
  <si>
    <t>CA34</t>
  </si>
  <si>
    <t>SUMINISTRO Y COLOCACIÓN DE JUEGO DE CORTACIRCUITOS Y APARTARRAYOS PARA SISTEMA 34.5 KV. INCLUYE LISTON FUSIBLE E INSTALACION DE 2 BAJANTES DE TIERRA, MATERIALES, MANO DE OBRA Y HERRAMIENTA.</t>
  </si>
  <si>
    <t>JGO</t>
  </si>
  <si>
    <t>CABTHW04D</t>
  </si>
  <si>
    <t>CABPBS06</t>
  </si>
  <si>
    <t>SUMINISTRO Y TENDIDO DE CABLE PLANO PARA ALIMENTACIÓN DE BOMBAS SUMERGIBLES PE+PVC 75 °C, 1 000 V CON CUBIERTA EXTERIOR DE PVC, CALIBRE 6 AWG. INCLUYE: MATERIAL, DUCTO DE PVC PARA ALOJAR CABLE, MANO DE OBRA Y HERRAMIENTAS.</t>
  </si>
  <si>
    <t>MURMED03</t>
  </si>
  <si>
    <t>CONSTRUCCION DE MURETE DE MEDICION DE 2.25x0.80x2.30 METROS CON ENTREPAÑO PARA NICHO DE 0.80 MTS. INCLUYE: LOSA, PUERTA TIPO ENMALLADA DE DOS HOJAS, CANDADO, PORTACANDADO, MATERIAL, MANO DE OBRA Y HERRAMIENTA.</t>
  </si>
  <si>
    <t>TUBFG38MF</t>
  </si>
  <si>
    <t>SUMINISTRO E INSTALACION DE TUBERIA GALVANIZADA DE 1 1/2" DE DIAM. TIPO PESADO, INCLUYE: MATERIAL, MUFA,  MANO DE OBRA, HERRAMIENTA Y EQUIPO.</t>
  </si>
  <si>
    <t>TUBFG38E</t>
  </si>
  <si>
    <t>SUMINISTRO E INSTALACION DE TUBERIA GALVANIZADA DE 1 1/2" DE DIAM. TIPO PESADO, INCLUYE: MATERIAL, EXCAVACION,  MANO DE OBRA, HERRAMIENTA Y EQUIPO.</t>
  </si>
  <si>
    <t>BASET001</t>
  </si>
  <si>
    <t>SUMINISTRO E INSTALACION DE BASE TRIFASICA MS2007J, APROBADA POR CFE CONFORME A ESPECIFICACIONES CFE GWHOO-11 Y A NOM-001. INCLUYE MANO DE OBRA, HERRAMIENTAS, EQUIPO Y TODO PARA SU CORRECTA EJECUCION.</t>
  </si>
  <si>
    <t>TIERRF02</t>
  </si>
  <si>
    <t>INTP3X50</t>
  </si>
  <si>
    <t>SUMINISTRO E INSTALACION DE INTERRUPTOR TERMOMAGNETICO PRINCIPAL DE 3 X 50 AMP. EN GABINETE DE PLASTICO TIPO POLIESTER TIPO INTERIOR. INCLUYE:  MATERIAL, MANO DE OBRA, HERRAMIENTAS, EQUIPO Y TODO PARA SU CORRECTA EJECUCION.</t>
  </si>
  <si>
    <t>INT1X20</t>
  </si>
  <si>
    <t>SUMINISTRO E INSTALACION DE INTERRUPTOR TERMOMAGNETICO DE 1 X 20 AMP. INCLUYE:  MATERIAL, MANO DE OBRA, HERRAMIENTAS, EQUIPO Y TODO PARA SU CORRECTA EJECUCION.</t>
  </si>
  <si>
    <t>CABTHW12</t>
  </si>
  <si>
    <t>SUMINISTRO E INSTALACION DE CONDUCTOR DE COBRE SUAVE VINANEL 900, TIPO THW DESLIZABLE Y RESISTENTE A LA PROPAGACIÓN DE INCENDIOS, TENSION MAXIMA DE OPERACIÓN 600 VOLTS, CALIBRE 12 AWG, MCA CONDUMEX O SIMILAR INCLUYE: MATERIAL, MANO DE OBRA Y HERRAMIENTA.</t>
  </si>
  <si>
    <t>LUMEST-228</t>
  </si>
  <si>
    <t>SALE01</t>
  </si>
  <si>
    <t>SALIDA ELECTRICA PARA LAMPARAS, Y/O VENTILADOR, CON REGISTRO DE 3"x3", CHALUPA DE 2"x3"DE PVC Y TUBERIA DE PVC LIGERO DE 3/4", INCLUYE: SOQUET DE BAQUELITA, MONITOR Y CONTRA, CONDUCTORES # 12, 14 ó 16 LATINCASA, CONDUMEX, MONTERREY, O SIMILAR, APAGADOR Y/O CONTROL, TAPAS DE 1 A 3 VENTANAS, MARCA QUINZIÑO L.E., O SIMILAR, TODOS LOS MATERIALES DE CONSUMO, MANO DE OBRA, HERRAMIENTA Y TODO LO NECESARIO PARA SU BUEN FUNCIONAMIENTO.</t>
  </si>
  <si>
    <t>SALE02C</t>
  </si>
  <si>
    <t>SALIDA ELECTRICA PARA CONTACTO CON CHALUPA DE 2"x3" DE PVC Y TUBERIA DE PVC LIGERO DE 3/4", INCLUYE: MONITOR Y CONTRA, CONDUCTORES # 12 LATINCASA, CONDUMEX, MONTERREY, O SIMILAR, CONTACTOS, TAPAS DE 1 A 3 VENTANAS, MARCA QUINZIÑO L.E., O SIMILAR, TODOS LOS MATERIALES DE CONSUMO, MANO DE OBRA, HERRAMIENTA Y TODO LO NECESARIO PARA SU BUEN FUNCIONAMIENTO.</t>
  </si>
  <si>
    <t>DESMANTELAMIENTO Y RETIRO DE CERCADO PERIMETRAL (HASTA 40.00 ML) INCLUYE: CARGA, RETIRO, DESINSTALACIÓN, PUESTO DONDE LO INDIQUE LA SUPERVISIÓN, MATERIALES, MANO DE OBRA Y HERRAMIENTA.</t>
  </si>
  <si>
    <t>DESMCERC</t>
  </si>
  <si>
    <t>DEMMPDD</t>
  </si>
  <si>
    <t>DEMOLICIÓN DE MAMPOSTERIA PARA PREPARACIÓN Y COLADO DE DADOS DE CONCRETO  DE 30X30X60 CMS INCLUYE: RETIRO DEL MATERIAL PRODUCTO DE DEMOLICIÓN,  MANO DE OBRA Y HERRAMIENTA.</t>
  </si>
  <si>
    <t>DADO02</t>
  </si>
  <si>
    <t>DADO DE CONCRETO F'C= 150 KG/CM2 DE 30X30X60 CMS. PARA ANCLAJE DE POSTES DE CERCA DE REJACERO. INCLUYE: CIMBRADO, DESCIMBRADO, MATERIALES, MANO DE OBRA Y HERRAMIENTAS.</t>
  </si>
  <si>
    <t>REJACR01</t>
  </si>
  <si>
    <t>SUMINISTRO E INSTALACIÓN DE CERCADO PERIMETRAL "SISTEMA INTEGRAL DE CERCO REJA ACERO", COLOR BLANCO, CAL.6, ALT. 2.00 MTS. INCLUYE: POSTE DE 2 1/4" X 2 1/4", TAPON POSTE, DADOS DE 0.15X0.15X0.25 M.</t>
  </si>
  <si>
    <t>REJACR02</t>
  </si>
  <si>
    <t>SUMINISTRO Y COLOCACION DE PUERTA DE ACCESO FABRICADA CON SISTEMA INTEGRAL REJACERO, DIMENSIONES DE 2.00 X 2.00 m. CADA UNA (2 HOJAS). INCLUYE: POSTES, TUBOS DE REFUERZO, HERRAJES, SOPORTERIA, ANCLAJE, MATERIALES, MANO DE OBRA Y HERRAMIENTA.</t>
  </si>
  <si>
    <t>REJACR03</t>
  </si>
  <si>
    <t>SUMINISTRO Y COLOCACION DE PUERTA DE ACCESO FABRICADA CON SISTEMA INTEGRAL REJACERO, DIMENSIONES DE 1.00 X 2.00 m. INCLUYE: POSTES, TUBOS DE REFUERZO, HERRAJES, SOPORTERIA, ANCLAJE, MATERIALES, MANO DE OBRA Y HERRAMIENTA.</t>
  </si>
  <si>
    <t>REPTOMAD</t>
  </si>
  <si>
    <t>REPOSICION DE TOMA DOMICILIARIA INCLUYE: TUBO RAMAL, 2 CONECTORES DE 1/2", PRUEBA, MATERIALES, MANO DE OBRA, HERRAMIENTAS Y TODO LO NECESARIO PARA SU CORRECTA EJECUCIÓN.</t>
  </si>
  <si>
    <t>SUMINISTRO Y TENDIDO DE CABLE DESNUDO N° 4 LATINCASA, CONDUMEX, MONTERREY O SIMILAR,  INCLUYE: DESPERDICIOS, PUNTAS DE CONEXION, MATERIAL, MANO DE OBRA Y HERRAMIENTA.</t>
  </si>
  <si>
    <t>CCSDQO4</t>
  </si>
  <si>
    <t>SUMINISTRO Y COLOCACION DE CENTRO DE CARGA SQUARE D MODELO QO-4 DE 60 AMP INCLUYE: MATERIALES PARA SU FIJACION, MANO DE OBRA, HERRAMIENTA Y TODO LO NECESARIO PARA SU BUEN FUNCIONAMIENTO.</t>
  </si>
  <si>
    <t>ABHO2.5X13SI</t>
  </si>
  <si>
    <t>RED DE DISTRIBUCIÓN</t>
  </si>
  <si>
    <t>EB5LPSCD</t>
  </si>
  <si>
    <t>IEB5LPSCD</t>
  </si>
  <si>
    <t>TRAYNL03</t>
  </si>
  <si>
    <t>TRAZO Y NIVELACION PARA LINEA DE AGUA POTABLE, DRENAJE SANITARIO O ALCANTARILLADO, ESTABLECIENDO NIVELES, BANCOS Y EJES DE REFERENCIA. INCLUYE: MATERIALES DE CONSUMO, MANO DE OBRA, HERRAMIENTA Y EQUIPO.</t>
  </si>
  <si>
    <t>PLANBCO10</t>
  </si>
  <si>
    <t>PLANTILLA CON MATERIAL PRODUCTO DE BANCO, COMPACTADO AL 90% DE P.V.S.M. APISONADO MECANICAMENTE, INCLUYE: AGUA, MATERIAL, MANO DE OBRA, HERRAMIENTA Y EQUIPO NECESARIO.</t>
  </si>
  <si>
    <t>RELLBCO09</t>
  </si>
  <si>
    <t>RELLBCO11</t>
  </si>
  <si>
    <t>RELLENO EN ZANJAS CON MATERIAL PRODUCTO DE BANCO (ACOSTILLADO) TERMINADA CON USO DE EQUIPO MECANICO, EN CAPAS DE 20 CM. INCLUYE: SUMINISTRO, ACARREO Y APLICACION DE TODOS LOS MATERIALES, EQUIPO, MANO DE OBRA Y HERRAMIENTA.</t>
  </si>
  <si>
    <t>RELLENO EN ZANJAS CON MATERIAL PRODUCTO DE BANCO COMPACTADO AL 90% DE P.V.S.M., EN CAPAS DE 25 CMS, POR UNIDAD DE OBRA TERMINADA CON USO DE EQUIPO MECANICO. INCLUYE: SUMINISTRO, ACARREO, AGUA PARA HUMEDAD DEL MATERIAL, TODOS LOS MATERIALES, MANO DE OBRA, HERRAMIENTA Y EQUIPO NECESARIO.</t>
  </si>
  <si>
    <t>TRPAD13SIE</t>
  </si>
  <si>
    <t>CANCELACIÓN DE TOMA DOMICILIARIA. INCLUYE: MATERIALES, MANO DE OBRA, HERRAMIENTAS Y TODO LO NECESARIO PARA SU CORRECTA EJECUCIÓN.</t>
  </si>
  <si>
    <t>LIMPIEZA DEL SITIO DE LA OBRA CON MAQUINARIA PARA LINEA DE AGUA POTABLE, DRENAJE SANITARIO O ALCANTARILLADO, ALMACENANDO EL MATERIAL PRODUCTO DE LA LIMPIEZA, PARA SU POSTERIOR CARGA Y ACARREO. INCLUYE: MANO DE OBRA, EQUIPO Y HERRAMIENTA.</t>
  </si>
  <si>
    <t>FORJADO DE MESETA PARA PONER EQUIPO DOSIFICADOR DE CLORO, HECHA A BASE DE CONCRETO F'C=150 KG/CM2 DE 8 CMS DE ESPESOR DE 30X30 CMS, REFORZADA CON MALLA ELECTROSOLDADA 6-6-10/10, ACABADO APARENTE, INCLUYE: CIMBRA Y DESCIMBRA, TODOS LOS MATERIALES, MANO DE OBRA Y HERRAMIENTAS.</t>
  </si>
  <si>
    <t>ROTULACION Y PINTURA DE LOGOTIPOS DE IDENTIFICACIÓN (GOBIERNO DEL ESTADO, C.A.P.A. Y/O CONAGUA Y/O C.D.I.) CON PINTURA VINIMEX DE COMEX 5 AÑOS, O SIMILAR EN CALIDAD Y GARANTIA, PARA EXTERIORES. INCLUYE: ANDAMIAJE, MATERIALES, MANO DE OBRA, HERRAMIENTA Y EQUIPO NECESARIO.</t>
  </si>
  <si>
    <t>TRPAD13SI</t>
  </si>
  <si>
    <t>SUMINISTRO E INSTALACIÓN DE TUBO RAMAL DE POLIETILENO DE ALTA DENSIDAD CLASE 10 KG/CM2 DE 13 MM. INCLUYE:  INCLUYE: EXCAVACIÓN, RELLENO DE ZANJAS, MATERIALES, MANO DE OBRA Y HERRAMIENTA.</t>
  </si>
  <si>
    <t>SUMINISTRO E INSTALACIÓN DE CARRETE ELABORADO CON NIPLE DE Fo.Ga. Y BRIDA ROSCADA DE 3" DE DIAMETRO DE 30 CM. DE LONGITUD CON PREPARACION PARA INSTALAR V.A.E.A. Y MANOMETRO, INCLUYE: TORNILLERIA, EMPAQUE, MATERIALES, MANO DE OBRA Y HERRAMIENTAS.</t>
  </si>
  <si>
    <t>SUMINISTRO, INSTALACIÓN Y PUESTA EN MARCHA DE BOMBA DOSIFICADORA DE DESPLAZAMIENTO POSITIVO MEDIANTE DIAFRAGMA, CON CAPACIDAD MÁXIMA DE 4 LPH (1.06 GPH), MARCA D0SIM, MODELO KCL1504V003 O SIMILAR EN PRECIO Y CALIDAD, INCLUYE: 2 BIDONES DE HIPOCLORITO CON PRIMERA CARGA, SALIDA ELECTRICA ESPECIAL A FIN DE QUE SOLO ALIMENTE EN EL TIEMPO DE OPERACIÓN DEL EQUIPO DE BOMBEO, MATERIALES, MANO DE OBRA, HERRAMIENTA Y TODO LO NECESARIO PARA SU CORRECTA EJECUCIÓN.</t>
  </si>
  <si>
    <t>RETIRO Y DESMANTELAMIENTO DE MOTOR Y EQUIPO DE BOMBEO EXISTENTE, INCLUYE: RECUPERACION DE CABLE SUMERGIBLE Y COLUMNA DE SUCCION, ENTREGA EN ALMACEN DEL SISTEMA OPERADOR, MATERIALES, MANO DE OBRA Y HERAMIENTAS.</t>
  </si>
  <si>
    <t>TPP220</t>
  </si>
  <si>
    <t>SUMINISTRO E INSTALACION DE VALVULA DE ADMISION Y EXPULSION DE AIRE DE 1", INCLUYE: 2 NIPLES GALVANIZADOS DE 1" X 20 CM. ROSCADOS A AMBOS EXTREMOS, UNA VALVULA DE ESFERA ROSCADA DE 1", MATERIAL, MANO DE OBRA Y HERRAMIENTAS.</t>
  </si>
  <si>
    <t>SUMINISTRO, INSTALACION, PROGRAMACION Y PUESTA EN MARCHA DE TRANSMISOR DE PRESION, MODELO SITRANS P220 CON RANGO DE 0 A 10 BAR, CATALOGO 7MF1567 + C11 MARCA SIEMENS O SIMILAR EN PRECIO Y CALIDAD, INCLUYE: 2 NIPLES GALVANIZADOS DE 1/2" X 15 CM. ROSCADOS A AMBOS EXTREMOS, UNA VALVULA DE ESFERA ROSCADA DE 1/2", MATERIALES, EQUIPO, HERRAMIENTA Y TODO LO NECESARIO PARA EL CORRECTO FUNCIONAMIENTO.</t>
  </si>
  <si>
    <t>SUMINISTRO E INSTALACIÓN DE MANOMETRO CON CARATULA DE 3" MCA. METRON, RANGO DE 0 - 7 KG/CM2. INCLUYE: 2 NIPLES DE FoGa 1/2"X15 CM ROSCADOS A AMBOS EXTREMOS, UNA VALVULA DE ESFERA ROSCADA DE 1/2", MATERIALES, MANO DE OBRA Y HERRAMIENTAS.</t>
  </si>
  <si>
    <t>SUMINISTRO E INSTALACIÓN DE CARRETE ELABORADO CON NIPLE DE Fo.Ga. Y BRIDA ROSCADA DE 3" DE DIAMETRO DE 30 CM. DE LONGITUD CON PREPARACIÓN PARA INSTALAR TRANSMISOR DE PRESIÓN, INCLUYE: TORNILLERIA, EMPAQUE, MATERIALES, MANO DE OBRA Y HERRAMIENTAS.</t>
  </si>
  <si>
    <t>VI</t>
  </si>
  <si>
    <t>TANQUE ELEVADO</t>
  </si>
  <si>
    <t>LIMPIEZA Y CEPILLADO DE COLUMNAS, TRABES, MUROS Y LOSA EXTERIOR DE CANASTA, RETIRANDO LA PINTURA ANTERIOR EN MAL ESTADO, HASTA UNA ALTURA DE 20 MTS INCLUYE: ANDAMIOS, MANIOBRAS, MANO DE OBRA Y HERRAMIENTA.</t>
  </si>
  <si>
    <t>SUMINISTRO Y APLICACION DE PINTURA VINILICA EN MUROS Y PLAFONES (COLUMNAS, TRABES, LOSAS Y MUROS), HASTA UNA ALTURA DE 20 MTS, INCLUYE: PREPARACION DE LA SUPERFICIE CON UNA MANO DE SELLADOR, DOS MANOS DE DE PINTURA VINILICA, MATERIALES, HERRAMIENTAS, ANDAMIOS Y MANO DE OBRA.</t>
  </si>
  <si>
    <t>SUMINISTRO Y APLICACION DE PINTURA DE ESMALTE EN ESCALERA MARINA, INCLUYE: APLICACION PREVIA DE UN PRIMARIO CROMATO DE ZINC O SIMILAR, MATERIALES, MANO DE OBRA Y HERRAMIENTA.</t>
  </si>
  <si>
    <t>SUMINISTRO Y APLICACION DE PINTURA DE ESMALTE EN TUBERIA, INCLUYE: PREPARACIÓN DE LA SUPERFICIE, APLICACION PREVIA DE UN PRIMARIO CROMATO DE ZINC O SIMILAR, MATERIALES, MANO DE OBRA Y HERRAMIENTA.</t>
  </si>
  <si>
    <t>DESMONTE</t>
  </si>
  <si>
    <t>DESMONTE, Y LIMPIEZA DE VEGETACIÓN AL 100%, INCLUYE: MAQUINARIA, ACARREO DE MATERIAL, CARGA, MANO DE OBRA Y HERRAMIENTA.</t>
  </si>
  <si>
    <t>SUMINISTRO E INSTALACION  DE BASTON TIPO HIDRANTE DE TUBO DE Fo.Ga. DE 1/2"X60 CM ROSCADO EN AMBOS EXTREMOS (PARA MUESTREO DE CLORO). INCLUYE: 2 CODOS DE 90X1/2" DE FoGa, LLAVE DE JARDIN, BASE DE CONCRETO DE 30X20X10CM, EXCAVACION, RELLENO, MATERIALES DE CONSUMO, MANO DE OBRA Y HERRAMIENTAS.</t>
  </si>
  <si>
    <t>SUMINISTRO E INSTALACION  DE BASTON TIPO HIDRANTE DE TUBO DE Fo.Ga. DE 1/2"X60 CM ROSCADO EN AMBOS EXTREMOS. INCLUYE: 2 CODOS DE 90X1/2" DE FoGa, LLAVE DE JARDIN, BASE DE CONCRETO DE 30X20X10CM, EXCAVACION, RELLENO, MATERIALES DE CONSUMO, MANO DE OBRA Y HERRAMIENTAS.</t>
  </si>
  <si>
    <t>MAN3CC1</t>
  </si>
  <si>
    <t>ROTULADO DE EMBLEMA DE CAPA Y DEL GOBIERNO DEL ESTADO DE Q. ROO Y/O CONAGUA Y/O C.D.I. CON DIMENSIONES DE 0.88x0.88 MTS CON PINTURA DE ESMALTE HASTA A UNA ALTURA DE 20 MTS, INCLUYE: ANDAMIOS, MANIOBRAS, MATERIALES, MANO DE OBRA Y HERRAMIENTAS.</t>
  </si>
  <si>
    <t>LIMPCTE20</t>
  </si>
  <si>
    <t>PINTVIN02</t>
  </si>
  <si>
    <t>LOGO002</t>
  </si>
  <si>
    <t>PINTESM03</t>
  </si>
  <si>
    <t>GABIN76X76_05</t>
  </si>
  <si>
    <t>TABLERO DE CONTROL VTN-C1ZP105N-C FABRICADO EN GABINETE DE PLASTICO TIPO POLIESTER INSATURADO GFK, MODELO KS DE 60X60X20. MODULO DE PROTECCION TERMOMAGNETICA CON CAPACIDAD DE CORTO CIRCUITO DE 10KA DE 3X32 AMPEN 220 VCA CON REGULACION DE 25 A 32 AMP MODELO 3VT1, FUENTE DE ALIMENTACION EN 24 VDC, 1.30 AMP, CONCENTRADOR DE SEÑALES CON MODULOS DE ENTRADAS/SALIDAS PARA CONEXIÓN DE ELEMENTOS DE CAMPO, PROGRAMABLE CON TECLADO Y DISPLAY PARA AJUSTE DE PARAMETROS DE HORARIO, VISUALIZACION DE MODO DE OPERACIÓN, HORAS DE TRABAJO DEL EQUIPO POR CADA MES DEL AÑO, CONTADOR DE FALLAS INDICACION DEL TIPO DE FALLA, ALIMENTACION A 24 VDC, PUERTO ETHERNET INTEGRADO, SELECTOR MANUAL AUTOMATICO ALOJADO EN EL INTERIOR DEL TABLERO, EL SISTEMA ESTARA  TOTALMENTE ALAMBRADO, ARRANCADOR NORMA NEMA DE VOLTAJE DUALEN LA BOBINA PARA MOTOR DE 5 HP EN 220 VCA, CON DE RELEVADOR ELECTRONICO CON PROTECCION DE FALLA A TIERRA AJUSTE DE 10 A 40 AMP, ENTRADA AUXILIAR DE RESET REMOTO, MEDIDOR DE VOLTAJE CON SELECTOR FASES. UTILIZAN CLEMAS TRIPOLARES DE HASTA 20 AMP, INDICADORES DE FALLA MONTADO EN PUERTA DEL GABINETE, SALIDA AUXILIAR PARA CONEXIÓN DEL DOSIFICADOR DE CLORO, EQUIPO PROTECTOR DE VOLTAJE HASTA 690 VCA EN MODO MANUAL Y MODO AUTOMATICO, MODULO DE INTERCONEXION DE CLEMAS,CLEMAS DE TIERRA FISICA, LAS CONEXIONES SE REALIZAN CON CABLE FLEXIBLE, PUNTAS DE TERMINACION EN CADA CABLE Y NOMENCLATURA EN LOS EXTREMOS DE LOS CONDUCTORES, PLANO ELECTRICO Y MANUAL DE OPERACIÓN DEL USUARIO.</t>
  </si>
  <si>
    <t>EXCEQM01</t>
  </si>
  <si>
    <t>EXCAVACIÓN EN ZANJAS POR MEDIOS MECÁNICOS, EN MATERIAL TIPO "C", HASTA UNA PROFUNDIDAD DE 2.00 MTS Y 0.80 MT DE ANCHO, DEPOSITANDO EL MATERIAL A LADO DE LA ZANJA INCLUYE: ACHIQUE NECESARIO, AFINE DE FONDO Y TALUDES, MAQUINARIA, EQUIPO, MANO DE OBRA Y HTAS.</t>
  </si>
  <si>
    <t>RELLEXC02</t>
  </si>
  <si>
    <t>RELLENO EN ZANJAS CON MATERIAL PRODUCTO DE EXCAVACION, EN CAPAS DE 25 CMS, COMPACTADO AL 90% DE P.V.S.M. POR UNIDAD DE OBRA TERMINADA, CON USO DE EQUIPO MECANICO. INCLUYE: ACARREO, AGUA PARA HUMEDAD DEL MATERIAL, MANO DE OBRA, HERRAMIENTA Y EQUIPO NECESARIO.</t>
  </si>
  <si>
    <t>EXCAVACIÓN EN ZANJAS HASTA 2 METROS DE PROFUNDIDAD, CON HERRAMIENTA MANUAL, PARA EL DESPLANTE DE ESTRUCTURAS, DEPOSITANDO EL PRODUCTO A UN LADO DE LA ZANJA PARA SU APROVECHAMIENTO POSTERIOR INCLUYE: MANO DE OBRA, HERRAMIENTA Y EQUIPO.</t>
  </si>
  <si>
    <t>SUMINISTRO DE MOTOR Y BOMBA SUMERGIBLE, QUE TENGA EL SELLO DEL FIDEICOMISO PARA EL AHORRO DE ENERGIA ELECTRICA (FIDES) MCA. GRUNDFOS MOD. 85S50-4 O SIMILAR EN CALIDAD Y PRECIO, DE 5 LPS Y 50.9 M.C.A. 3F-220V, INCLUYE: FLETES HASTA LA OBRA, CARGA, DESCARGA Y MANO DE OBRA.</t>
  </si>
  <si>
    <t>INSTALACION DE MOTOR Y BOMBA SUMERGIBLE, QUE TENGA EL SELLO DEL FIDEICOMISO PARA EL AHORRO DE ENERGIA ELECTRICA (FIDES) MCA. GRUNDFOS MOD. 85S50-4 O SIMILAR EN CALIDAD Y PRECIO, DE 5 LPS Y 50.9 M.C.A. DE 3F-220V, INCLUYE: MANIOBRAS LOCALES, MATERIALES,  MANO DE OBRA, HERRAMIENTA Y EQUIPO.</t>
  </si>
  <si>
    <t>EXCEQM02</t>
  </si>
  <si>
    <t>EXCAVACIÓN EN ZANJAS POR MEDIOS MECÁNICOS, EN MATERIAL TIPO "B", HASTA UNA PROFUNDIDAD DE 2.00 MTS, DEPOSITANDO EL MATERIAL A LADO DE LA ZANJA, CON O SIN LA PRESENCIA DE AGUA. INCLUYE: ACHIQUE NECESARIO, AFINE DE FONDO Y TALUDES, MAQUINARIA, EQUIPO, MANO DE OBRA Y HTAS.</t>
  </si>
  <si>
    <t>AMPLIACIÓN DEL SISTEMA DE ABASTECIMIENTO DE AGUA POTABLE  EN LA LOCALIDAD DE CHANCAH DERREPENTE, MUNICIPIO DE FELIPE CARRILLO PUERTO, QUINTANA ROO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</si>
</sst>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7" formatCode="&quot;$&quot;#,##0.00;\-&quot;$&quot;#,##0.00"/>
    <numFmt numFmtId="41" formatCode="_-* #,##0_-;\-* #,##0_-;_-* &quot;-&quot;_-;_-@_-"/>
    <numFmt numFmtId="44" formatCode="_-&quot;$&quot;* #,##0.00_-;\-&quot;$&quot;* #,##0.00_-;_-&quot;$&quot;* &quot;-&quot;??_-;_-@_-"/>
    <numFmt numFmtId="43" formatCode="_-* #,##0.00_-;\-* #,##0.00_-;_-* &quot;-&quot;??_-;_-@_-"/>
    <numFmt numFmtId="164" formatCode="_-* #,##0.00\ &quot;€&quot;_-;\-* #,##0.00\ &quot;€&quot;_-;_-* &quot;-&quot;??\ &quot;€&quot;_-;_-@_-"/>
    <numFmt numFmtId="165" formatCode="_-* #,##0.00\ _€_-;\-* #,##0.00\ _€_-;_-* &quot;-&quot;??\ _€_-;_-@_-"/>
    <numFmt numFmtId="166" formatCode="_-* #,##0.00\ _P_t_s_-;\-* #,##0.00\ _P_t_s_-;_-* &quot;-&quot;??\ _P_t_s_-;_-@_-"/>
    <numFmt numFmtId="167" formatCode="_-* #,##0\ _P_t_s_-;\-* #,##0\ _P_t_s_-;_-* &quot;-&quot;\ _P_t_s_-;_-@_-"/>
    <numFmt numFmtId="168" formatCode="_ [$$-2C0A]\ * #,##0.00_ ;_ [$$-2C0A]\ * \-#,##0.00_ ;_ [$$-2C0A]\ * &quot;-&quot;??_ ;_ @_ "/>
    <numFmt numFmtId="169" formatCode="_-[$$-340A]\ * #,##0.00_-;\-[$$-340A]\ * #,##0.00_-;_-[$$-340A]\ * &quot;-&quot;??_-;_-@_-"/>
    <numFmt numFmtId="170" formatCode="_-* #,##0.00\ &quot;Pts&quot;_-;\-* #,##0.00\ &quot;Pts&quot;_-;_-* &quot;-&quot;??\ &quot;Pts&quot;_-;_-@_-"/>
    <numFmt numFmtId="171" formatCode="0.000"/>
    <numFmt numFmtId="172" formatCode="[$$-80A]#,##0.00;\-[$$-80A]#,##0.00"/>
    <numFmt numFmtId="173" formatCode="_(* #,##0\ &quot;pta&quot;_);_(* \(#,##0\ &quot;pta&quot;\);_(* &quot;-&quot;??\ &quot;pta&quot;_);_(@_)"/>
    <numFmt numFmtId="174" formatCode="&quot;$&quot;#,##0.00"/>
    <numFmt numFmtId="175" formatCode="_-[$€-2]* #,##0.00_-;\-[$€-2]* #,##0.00_-;_-[$€-2]* &quot;-&quot;??_-"/>
    <numFmt numFmtId="176" formatCode="&quot;$&quot;#.00"/>
    <numFmt numFmtId="177" formatCode="_-[$$-80A]* #,##0.00_-;\-[$$-80A]* #,##0.00_-;_-[$$-80A]* &quot;-&quot;??_-;_-@_-"/>
  </numFmts>
  <fonts count="56" x14ac:knownFonts="1">
    <font>
      <sz val="11"/>
      <color theme="1"/>
      <name val="Calibri"/>
      <family val="2"/>
      <scheme val="minor"/>
    </font>
    <font>
      <b/>
      <sz val="10"/>
      <name val="Arial"/>
      <family val="2"/>
    </font>
    <font>
      <sz val="9"/>
      <name val="Arial"/>
      <family val="2"/>
    </font>
    <font>
      <b/>
      <sz val="9"/>
      <name val="Arial"/>
      <family val="2"/>
    </font>
    <font>
      <sz val="8"/>
      <name val="Arial"/>
      <family val="2"/>
    </font>
    <font>
      <sz val="10"/>
      <name val="Arial"/>
      <family val="2"/>
    </font>
    <font>
      <sz val="10"/>
      <name val="Arial"/>
      <family val="2"/>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sz val="10"/>
      <name val="Arial"/>
      <family val="2"/>
    </font>
    <font>
      <sz val="11"/>
      <color theme="1"/>
      <name val="Calibri"/>
      <family val="2"/>
      <scheme val="minor"/>
    </font>
    <font>
      <sz val="10"/>
      <name val="Arial"/>
      <family val="2"/>
    </font>
    <font>
      <u/>
      <sz val="5"/>
      <color indexed="36"/>
      <name val="Arial"/>
      <family val="2"/>
    </font>
    <font>
      <u/>
      <sz val="5"/>
      <color indexed="12"/>
      <name val="Arial"/>
      <family val="2"/>
    </font>
    <font>
      <sz val="10"/>
      <name val="Arial"/>
      <family val="2"/>
    </font>
    <font>
      <sz val="12"/>
      <color indexed="24"/>
      <name val="Arial"/>
      <family val="2"/>
    </font>
    <font>
      <b/>
      <sz val="18"/>
      <color indexed="24"/>
      <name val="Arial"/>
      <family val="2"/>
    </font>
    <font>
      <b/>
      <sz val="12"/>
      <color indexed="24"/>
      <name val="Arial"/>
      <family val="2"/>
    </font>
    <font>
      <u/>
      <sz val="10"/>
      <color indexed="12"/>
      <name val="Arial"/>
      <family val="2"/>
    </font>
    <font>
      <u/>
      <sz val="7.5"/>
      <color indexed="12"/>
      <name val="Arial"/>
      <family val="2"/>
    </font>
    <font>
      <sz val="1"/>
      <color indexed="8"/>
      <name val="Courier"/>
      <family val="3"/>
    </font>
    <font>
      <sz val="10"/>
      <name val="Arial"/>
      <family val="2"/>
    </font>
    <font>
      <sz val="10"/>
      <name val="Arial"/>
      <family val="2"/>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sz val="14"/>
      <color theme="1"/>
      <name val="Calibri"/>
      <family val="2"/>
      <scheme val="minor"/>
    </font>
    <font>
      <b/>
      <sz val="14"/>
      <name val="Calibri"/>
      <family val="2"/>
      <scheme val="minor"/>
    </font>
    <font>
      <b/>
      <i/>
      <sz val="12"/>
      <name val="Calibri"/>
      <family val="2"/>
      <scheme val="minor"/>
    </font>
    <font>
      <b/>
      <sz val="12"/>
      <name val="Calibri"/>
      <family val="2"/>
      <scheme val="minor"/>
    </font>
    <font>
      <sz val="12"/>
      <name val="Calibri"/>
      <family val="2"/>
      <scheme val="minor"/>
    </font>
    <font>
      <i/>
      <sz val="12"/>
      <name val="Calibri"/>
      <family val="2"/>
      <scheme val="minor"/>
    </font>
    <font>
      <sz val="11"/>
      <name val="Arial"/>
      <family val="2"/>
    </font>
    <font>
      <b/>
      <sz val="8"/>
      <name val="Arial"/>
      <family val="2"/>
    </font>
    <font>
      <sz val="11"/>
      <name val="Arial Narrow"/>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FFC000"/>
        <bgColor indexed="64"/>
      </patternFill>
    </fill>
    <fill>
      <patternFill patternType="solid">
        <fgColor theme="6" tint="0.59999389629810485"/>
        <bgColor indexed="64"/>
      </patternFill>
    </fill>
    <fill>
      <patternFill patternType="solid">
        <fgColor theme="3"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48">
    <xf numFmtId="0" fontId="0"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1" fillId="16" borderId="1" applyNumberFormat="0" applyAlignment="0" applyProtection="0"/>
    <xf numFmtId="0" fontId="11" fillId="16" borderId="1" applyNumberFormat="0" applyAlignment="0" applyProtection="0"/>
    <xf numFmtId="0" fontId="11" fillId="16" borderId="1" applyNumberFormat="0" applyAlignment="0" applyProtection="0"/>
    <xf numFmtId="0" fontId="11" fillId="16" borderId="1" applyNumberFormat="0" applyAlignment="0" applyProtection="0"/>
    <xf numFmtId="0" fontId="12" fillId="17" borderId="2" applyNumberFormat="0" applyAlignment="0" applyProtection="0"/>
    <xf numFmtId="0" fontId="12" fillId="17" borderId="2" applyNumberFormat="0" applyAlignment="0" applyProtection="0"/>
    <xf numFmtId="0" fontId="12" fillId="17" borderId="2" applyNumberFormat="0" applyAlignment="0" applyProtection="0"/>
    <xf numFmtId="0" fontId="12" fillId="17" borderId="2" applyNumberFormat="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164" fontId="5" fillId="0" borderId="0" applyFont="0" applyFill="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71" fontId="5" fillId="0" borderId="0" applyFont="0" applyFill="0" applyBorder="0" applyAlignment="0" applyProtection="0"/>
    <xf numFmtId="41" fontId="8"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0" fontId="5" fillId="0" borderId="0" applyFont="0" applyFill="0" applyBorder="0" applyAlignment="0" applyProtection="0"/>
    <xf numFmtId="41" fontId="26" fillId="0" borderId="0" applyFont="0" applyFill="0" applyBorder="0" applyAlignment="0" applyProtection="0"/>
    <xf numFmtId="171"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5" fillId="0" borderId="0" applyFont="0" applyFill="0" applyBorder="0" applyAlignment="0" applyProtection="0"/>
    <xf numFmtId="166" fontId="5" fillId="0" borderId="0" applyFont="0" applyFill="0" applyBorder="0" applyAlignment="0" applyProtection="0"/>
    <xf numFmtId="172"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168" fontId="5" fillId="0" borderId="0" applyFont="0" applyFill="0" applyBorder="0" applyAlignment="0" applyProtection="0"/>
    <xf numFmtId="170" fontId="5" fillId="0" borderId="0" applyFont="0" applyFill="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6" fillId="0" borderId="0"/>
    <xf numFmtId="0" fontId="5" fillId="0" borderId="0"/>
    <xf numFmtId="0" fontId="5" fillId="0" borderId="0"/>
    <xf numFmtId="0" fontId="26" fillId="0" borderId="0"/>
    <xf numFmtId="0" fontId="7" fillId="0" borderId="0"/>
    <xf numFmtId="0" fontId="26" fillId="0" borderId="0"/>
    <xf numFmtId="0" fontId="5" fillId="0" borderId="0"/>
    <xf numFmtId="0" fontId="25" fillId="0" borderId="0"/>
    <xf numFmtId="0" fontId="5" fillId="0" borderId="0"/>
    <xf numFmtId="0" fontId="5" fillId="23" borderId="4" applyNumberFormat="0" applyFont="0" applyAlignment="0" applyProtection="0"/>
    <xf numFmtId="0" fontId="5" fillId="23" borderId="4" applyNumberFormat="0" applyFont="0" applyAlignment="0" applyProtection="0"/>
    <xf numFmtId="0" fontId="5" fillId="23" borderId="4" applyNumberFormat="0" applyFont="0" applyAlignment="0" applyProtection="0"/>
    <xf numFmtId="0" fontId="5" fillId="23" borderId="4" applyNumberFormat="0" applyFont="0" applyAlignment="0" applyProtection="0"/>
    <xf numFmtId="9" fontId="26" fillId="0" borderId="0" applyFont="0" applyFill="0" applyBorder="0" applyAlignment="0" applyProtection="0"/>
    <xf numFmtId="9" fontId="5" fillId="0" borderId="0" applyFont="0" applyFill="0" applyBorder="0" applyAlignment="0" applyProtection="0"/>
    <xf numFmtId="0" fontId="18" fillId="16" borderId="5" applyNumberFormat="0" applyAlignment="0" applyProtection="0"/>
    <xf numFmtId="0" fontId="18" fillId="16" borderId="5" applyNumberFormat="0" applyAlignment="0" applyProtection="0"/>
    <xf numFmtId="0" fontId="18" fillId="16" borderId="5" applyNumberFormat="0" applyAlignment="0" applyProtection="0"/>
    <xf numFmtId="0" fontId="18" fillId="16" borderId="5"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9" applyNumberFormat="0" applyFill="0" applyAlignment="0" applyProtection="0"/>
    <xf numFmtId="0" fontId="24" fillId="0" borderId="9" applyNumberFormat="0" applyFill="0" applyAlignment="0" applyProtection="0"/>
    <xf numFmtId="0" fontId="24" fillId="0" borderId="9" applyNumberFormat="0" applyFill="0" applyAlignment="0" applyProtection="0"/>
    <xf numFmtId="0" fontId="24" fillId="0" borderId="9" applyNumberFormat="0" applyFill="0" applyAlignment="0" applyProtection="0"/>
    <xf numFmtId="0" fontId="27" fillId="0" borderId="0"/>
    <xf numFmtId="0" fontId="26" fillId="0" borderId="0"/>
    <xf numFmtId="0" fontId="5"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26" fillId="0" borderId="0"/>
    <xf numFmtId="0" fontId="26" fillId="0" borderId="0"/>
    <xf numFmtId="173" fontId="5" fillId="0" borderId="0" applyFont="0" applyFill="0" applyBorder="0" applyAlignment="0" applyProtection="0"/>
    <xf numFmtId="0" fontId="5" fillId="0" borderId="0"/>
    <xf numFmtId="170" fontId="1" fillId="0" borderId="0" applyFont="0" applyFill="0" applyBorder="0" applyAlignment="0" applyProtection="0"/>
    <xf numFmtId="170" fontId="1" fillId="0" borderId="0" applyFont="0" applyFill="0" applyBorder="0" applyAlignment="0" applyProtection="0"/>
    <xf numFmtId="9" fontId="1" fillId="0" borderId="0" applyFont="0" applyFill="0" applyBorder="0" applyAlignment="0" applyProtection="0"/>
    <xf numFmtId="0" fontId="30" fillId="0" borderId="0"/>
    <xf numFmtId="0" fontId="31" fillId="0" borderId="0" applyProtection="0"/>
    <xf numFmtId="0" fontId="31" fillId="0" borderId="0" applyProtection="0"/>
    <xf numFmtId="0" fontId="31" fillId="0" borderId="0" applyProtection="0"/>
    <xf numFmtId="0" fontId="31"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3" fillId="0" borderId="0" applyProtection="0"/>
    <xf numFmtId="0" fontId="33" fillId="0" borderId="0" applyProtection="0"/>
    <xf numFmtId="0" fontId="33" fillId="0" borderId="0" applyProtection="0"/>
    <xf numFmtId="0" fontId="33" fillId="0" borderId="0" applyProtection="0"/>
    <xf numFmtId="175" fontId="5" fillId="0" borderId="0" applyFont="0" applyFill="0" applyBorder="0" applyAlignment="0" applyProtection="0"/>
    <xf numFmtId="175" fontId="5" fillId="0" borderId="0" applyFont="0" applyFill="0" applyBorder="0" applyAlignment="0" applyProtection="0"/>
    <xf numFmtId="164" fontId="5" fillId="0" borderId="0" applyFont="0" applyFill="0" applyBorder="0" applyAlignment="0" applyProtection="0"/>
    <xf numFmtId="2" fontId="31" fillId="0" borderId="0" applyProtection="0"/>
    <xf numFmtId="2" fontId="31" fillId="0" borderId="0" applyProtection="0"/>
    <xf numFmtId="2" fontId="31" fillId="0" borderId="0" applyProtection="0"/>
    <xf numFmtId="2" fontId="31" fillId="0" borderId="0" applyProtection="0"/>
    <xf numFmtId="4" fontId="31" fillId="0" borderId="0" applyProtection="0"/>
    <xf numFmtId="4" fontId="31" fillId="0" borderId="0" applyProtection="0"/>
    <xf numFmtId="4" fontId="31" fillId="0" borderId="0" applyProtection="0"/>
    <xf numFmtId="4" fontId="31" fillId="0" borderId="0" applyProtection="0"/>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176" fontId="36" fillId="0" borderId="0">
      <protection locked="0"/>
    </xf>
    <xf numFmtId="0" fontId="26" fillId="0" borderId="0"/>
    <xf numFmtId="0" fontId="5" fillId="0" borderId="0"/>
    <xf numFmtId="0" fontId="37" fillId="0" borderId="0"/>
    <xf numFmtId="0" fontId="5" fillId="0" borderId="0"/>
    <xf numFmtId="0" fontId="4" fillId="0" borderId="0"/>
    <xf numFmtId="167" fontId="5" fillId="0" borderId="0" applyFont="0" applyFill="0" applyBorder="0" applyAlignment="0" applyProtection="0"/>
    <xf numFmtId="166" fontId="5" fillId="0" borderId="0" applyFont="0" applyFill="0" applyBorder="0" applyAlignment="0" applyProtection="0"/>
    <xf numFmtId="0" fontId="38" fillId="0" borderId="0"/>
    <xf numFmtId="43" fontId="5" fillId="0" borderId="0" applyFont="0" applyFill="0" applyBorder="0" applyAlignment="0" applyProtection="0"/>
    <xf numFmtId="0" fontId="4" fillId="0" borderId="0"/>
    <xf numFmtId="0" fontId="5" fillId="0" borderId="0"/>
  </cellStyleXfs>
  <cellXfs count="145">
    <xf numFmtId="0" fontId="0" fillId="0" borderId="0" xfId="0"/>
    <xf numFmtId="0" fontId="0" fillId="0" borderId="0" xfId="0" applyFill="1"/>
    <xf numFmtId="0" fontId="5" fillId="0" borderId="0" xfId="151" applyFill="1" applyBorder="1"/>
    <xf numFmtId="0" fontId="0" fillId="0" borderId="0" xfId="0" applyFill="1" applyAlignment="1">
      <alignment horizontal="right"/>
    </xf>
    <xf numFmtId="0" fontId="0" fillId="0" borderId="0" xfId="0" applyFill="1" applyAlignment="1">
      <alignment horizontal="center"/>
    </xf>
    <xf numFmtId="0" fontId="0" fillId="0" borderId="0" xfId="0" applyFill="1" applyAlignment="1">
      <alignment horizontal="justify" vertical="top" wrapText="1"/>
    </xf>
    <xf numFmtId="174" fontId="39" fillId="24" borderId="0" xfId="0" applyNumberFormat="1" applyFont="1" applyFill="1" applyAlignment="1">
      <alignment horizontal="right"/>
    </xf>
    <xf numFmtId="177" fontId="40" fillId="0" borderId="0" xfId="0" applyNumberFormat="1" applyFont="1" applyAlignment="1">
      <alignment horizontal="center" vertical="center"/>
    </xf>
    <xf numFmtId="0" fontId="40" fillId="0" borderId="0" xfId="0" applyFont="1" applyAlignment="1">
      <alignment horizontal="center" vertical="center"/>
    </xf>
    <xf numFmtId="0" fontId="41" fillId="0" borderId="0" xfId="0" applyFont="1" applyAlignment="1">
      <alignment horizontal="center" vertical="center"/>
    </xf>
    <xf numFmtId="0" fontId="41" fillId="0" borderId="0" xfId="0" applyFont="1" applyFill="1" applyAlignment="1">
      <alignment horizontal="center" vertical="center"/>
    </xf>
    <xf numFmtId="1" fontId="3" fillId="0" borderId="0" xfId="202" applyNumberFormat="1" applyFont="1" applyFill="1" applyBorder="1" applyAlignment="1">
      <alignment horizontal="right" vertical="center"/>
    </xf>
    <xf numFmtId="4" fontId="3" fillId="0" borderId="0" xfId="202" applyNumberFormat="1" applyFont="1" applyFill="1" applyBorder="1" applyAlignment="1">
      <alignment horizontal="right" vertical="center"/>
    </xf>
    <xf numFmtId="1" fontId="3" fillId="0" borderId="0" xfId="202" applyNumberFormat="1" applyFont="1" applyFill="1" applyBorder="1" applyAlignment="1">
      <alignment horizontal="center" vertical="center"/>
    </xf>
    <xf numFmtId="0" fontId="26" fillId="0" borderId="0" xfId="0" applyFont="1" applyFill="1"/>
    <xf numFmtId="44" fontId="45" fillId="0" borderId="0" xfId="152" applyNumberFormat="1" applyFont="1" applyFill="1" applyBorder="1" applyAlignment="1">
      <alignment horizontal="right"/>
    </xf>
    <xf numFmtId="4" fontId="46" fillId="0" borderId="0" xfId="152" applyNumberFormat="1" applyFont="1" applyFill="1" applyAlignment="1">
      <alignment horizontal="right" vertical="top"/>
    </xf>
    <xf numFmtId="1" fontId="45" fillId="0" borderId="0" xfId="152" applyNumberFormat="1" applyFont="1" applyFill="1" applyAlignment="1">
      <alignment horizontal="center" vertical="top"/>
    </xf>
    <xf numFmtId="1" fontId="46" fillId="0" borderId="0" xfId="152" applyNumberFormat="1" applyFont="1" applyFill="1" applyAlignment="1">
      <alignment vertical="top"/>
    </xf>
    <xf numFmtId="4" fontId="26" fillId="0" borderId="0" xfId="202" applyNumberFormat="1" applyFont="1" applyFill="1" applyAlignment="1">
      <alignment horizontal="right"/>
    </xf>
    <xf numFmtId="4" fontId="26" fillId="0" borderId="0" xfId="202" applyNumberFormat="1" applyFont="1" applyFill="1" applyAlignment="1">
      <alignment horizontal="center"/>
    </xf>
    <xf numFmtId="0" fontId="26" fillId="0" borderId="0" xfId="202" applyFont="1" applyFill="1" applyAlignment="1">
      <alignment horizontal="center"/>
    </xf>
    <xf numFmtId="0" fontId="26" fillId="0" borderId="0" xfId="202" applyFont="1" applyFill="1" applyAlignment="1">
      <alignment horizontal="justify" vertical="justify"/>
    </xf>
    <xf numFmtId="0" fontId="26" fillId="0" borderId="0" xfId="202" applyFont="1" applyFill="1"/>
    <xf numFmtId="0" fontId="47" fillId="0" borderId="0" xfId="0" applyFont="1" applyFill="1"/>
    <xf numFmtId="0" fontId="5" fillId="0" borderId="0" xfId="151" applyFill="1"/>
    <xf numFmtId="0" fontId="43" fillId="0" borderId="0" xfId="151" applyFont="1" applyFill="1"/>
    <xf numFmtId="0" fontId="51" fillId="0" borderId="0" xfId="151" applyFont="1" applyFill="1"/>
    <xf numFmtId="4" fontId="49" fillId="0" borderId="0" xfId="151" applyNumberFormat="1" applyFont="1" applyFill="1" applyBorder="1"/>
    <xf numFmtId="4" fontId="52" fillId="0" borderId="0" xfId="151" applyNumberFormat="1" applyFont="1" applyFill="1" applyBorder="1"/>
    <xf numFmtId="174" fontId="0" fillId="0" borderId="0" xfId="0" applyNumberFormat="1" applyFill="1" applyAlignment="1">
      <alignment horizontal="center"/>
    </xf>
    <xf numFmtId="0" fontId="39" fillId="0" borderId="0" xfId="0" applyFont="1" applyFill="1" applyAlignment="1">
      <alignment horizontal="center" vertical="center"/>
    </xf>
    <xf numFmtId="4" fontId="52" fillId="0" borderId="0" xfId="151" applyNumberFormat="1" applyFont="1" applyFill="1" applyBorder="1" applyAlignment="1">
      <alignment horizontal="center"/>
    </xf>
    <xf numFmtId="4" fontId="4" fillId="0" borderId="0" xfId="246" applyNumberFormat="1" applyFont="1" applyFill="1" applyBorder="1" applyAlignment="1">
      <alignment horizontal="center" vertical="center"/>
    </xf>
    <xf numFmtId="0" fontId="54" fillId="0" borderId="0" xfId="246" applyFont="1" applyFill="1" applyBorder="1" applyAlignment="1">
      <alignment horizontal="center" vertical="center" wrapText="1"/>
    </xf>
    <xf numFmtId="1" fontId="48" fillId="0" borderId="0" xfId="152" applyNumberFormat="1" applyFont="1" applyFill="1" applyAlignment="1">
      <alignment horizontal="center" vertical="top"/>
    </xf>
    <xf numFmtId="174" fontId="0" fillId="0" borderId="0" xfId="0" applyNumberFormat="1" applyFill="1"/>
    <xf numFmtId="1" fontId="46" fillId="0" borderId="0" xfId="152" applyNumberFormat="1" applyFont="1" applyFill="1" applyAlignment="1">
      <alignment vertical="center"/>
    </xf>
    <xf numFmtId="0" fontId="39" fillId="0" borderId="0" xfId="0" applyFont="1" applyFill="1" applyAlignment="1">
      <alignment horizontal="justify" vertical="center" wrapText="1"/>
    </xf>
    <xf numFmtId="0" fontId="40" fillId="0" borderId="0" xfId="0" applyFont="1" applyFill="1" applyAlignment="1">
      <alignment horizontal="center" vertical="center"/>
    </xf>
    <xf numFmtId="0" fontId="40" fillId="0" borderId="0" xfId="0" applyFont="1" applyFill="1" applyAlignment="1">
      <alignment horizontal="right" vertical="center"/>
    </xf>
    <xf numFmtId="0" fontId="40" fillId="0" borderId="0" xfId="0" applyFont="1" applyFill="1" applyAlignment="1">
      <alignment vertical="center"/>
    </xf>
    <xf numFmtId="0" fontId="41" fillId="0" borderId="0" xfId="0" applyFont="1" applyFill="1" applyAlignment="1">
      <alignment horizontal="justify" vertical="center" wrapText="1"/>
    </xf>
    <xf numFmtId="4" fontId="40" fillId="0" borderId="0" xfId="0" applyNumberFormat="1" applyFont="1" applyFill="1" applyAlignment="1">
      <alignment horizontal="right" vertical="center"/>
    </xf>
    <xf numFmtId="1" fontId="40" fillId="0" borderId="0" xfId="0" applyNumberFormat="1" applyFont="1" applyFill="1" applyAlignment="1">
      <alignment horizontal="center" vertical="center"/>
    </xf>
    <xf numFmtId="0" fontId="40" fillId="0" borderId="0" xfId="0" applyFont="1" applyFill="1" applyAlignment="1">
      <alignment horizontal="justify" vertical="center" wrapText="1"/>
    </xf>
    <xf numFmtId="174" fontId="40" fillId="0" borderId="0" xfId="0" applyNumberFormat="1" applyFont="1" applyFill="1" applyAlignment="1">
      <alignment horizontal="right" vertical="center"/>
    </xf>
    <xf numFmtId="0" fontId="41" fillId="0" borderId="0" xfId="0" applyFont="1" applyFill="1" applyAlignment="1">
      <alignment horizontal="right" vertical="center"/>
    </xf>
    <xf numFmtId="174" fontId="41" fillId="0" borderId="0" xfId="0" applyNumberFormat="1" applyFont="1" applyFill="1" applyAlignment="1">
      <alignment horizontal="right" vertical="center"/>
    </xf>
    <xf numFmtId="0" fontId="40" fillId="25" borderId="0" xfId="0" applyFont="1" applyFill="1" applyAlignment="1">
      <alignment vertical="center"/>
    </xf>
    <xf numFmtId="1" fontId="43" fillId="0" borderId="0" xfId="151" applyNumberFormat="1" applyFont="1" applyFill="1" applyAlignment="1">
      <alignment horizontal="justify" vertical="center" wrapText="1"/>
    </xf>
    <xf numFmtId="1" fontId="43" fillId="0" borderId="0" xfId="151" applyNumberFormat="1" applyFont="1" applyFill="1" applyAlignment="1">
      <alignment horizontal="center" vertical="center"/>
    </xf>
    <xf numFmtId="0" fontId="40" fillId="0" borderId="0" xfId="0" applyNumberFormat="1" applyFont="1" applyFill="1" applyAlignment="1">
      <alignment horizontal="justify" vertical="center" wrapText="1"/>
    </xf>
    <xf numFmtId="0" fontId="39" fillId="0" borderId="0" xfId="0" applyFont="1" applyFill="1" applyAlignment="1">
      <alignment horizontal="right" vertical="center"/>
    </xf>
    <xf numFmtId="174" fontId="39" fillId="0" borderId="0" xfId="0" applyNumberFormat="1" applyFont="1" applyFill="1" applyAlignment="1">
      <alignment horizontal="right" vertical="center"/>
    </xf>
    <xf numFmtId="1" fontId="44" fillId="0" borderId="0" xfId="0" applyNumberFormat="1" applyFont="1" applyAlignment="1">
      <alignment horizontal="center" vertical="center"/>
    </xf>
    <xf numFmtId="0" fontId="44" fillId="0" borderId="0" xfId="0" applyFont="1" applyAlignment="1">
      <alignment vertical="center"/>
    </xf>
    <xf numFmtId="0" fontId="43" fillId="0" borderId="0" xfId="0" applyFont="1" applyAlignment="1">
      <alignment vertical="center"/>
    </xf>
    <xf numFmtId="1" fontId="43" fillId="0" borderId="0" xfId="0" applyNumberFormat="1" applyFont="1" applyFill="1" applyAlignment="1">
      <alignment horizontal="center" vertical="center"/>
    </xf>
    <xf numFmtId="1" fontId="43" fillId="0" borderId="0" xfId="152" applyNumberFormat="1" applyFont="1" applyFill="1" applyAlignment="1">
      <alignment horizontal="justify" vertical="center" wrapText="1"/>
    </xf>
    <xf numFmtId="171" fontId="43" fillId="0" borderId="0" xfId="0" applyNumberFormat="1" applyFont="1" applyFill="1" applyAlignment="1">
      <alignment horizontal="center" vertical="center"/>
    </xf>
    <xf numFmtId="1" fontId="43" fillId="0" borderId="0" xfId="0" applyNumberFormat="1" applyFont="1" applyFill="1" applyAlignment="1">
      <alignment horizontal="justify" vertical="center" wrapText="1"/>
    </xf>
    <xf numFmtId="1" fontId="43" fillId="0" borderId="0" xfId="0" applyNumberFormat="1" applyFont="1" applyAlignment="1">
      <alignment horizontal="justify" vertical="center" wrapText="1"/>
    </xf>
    <xf numFmtId="1" fontId="44" fillId="0" borderId="0" xfId="0" applyNumberFormat="1" applyFont="1" applyFill="1" applyBorder="1" applyAlignment="1">
      <alignment horizontal="justify" vertical="center" wrapText="1"/>
    </xf>
    <xf numFmtId="1" fontId="43" fillId="0" borderId="0" xfId="0" applyNumberFormat="1" applyFont="1" applyAlignment="1">
      <alignment horizontal="center" vertical="center"/>
    </xf>
    <xf numFmtId="174" fontId="40" fillId="0" borderId="0" xfId="0" applyNumberFormat="1" applyFont="1" applyFill="1" applyAlignment="1">
      <alignment vertical="center"/>
    </xf>
    <xf numFmtId="0" fontId="40" fillId="0" borderId="0" xfId="0" applyFont="1" applyAlignment="1">
      <alignment horizontal="justify" vertical="center" wrapText="1"/>
    </xf>
    <xf numFmtId="0" fontId="40" fillId="0" borderId="0" xfId="151" applyFont="1" applyFill="1" applyAlignment="1">
      <alignment horizontal="center" vertical="center"/>
    </xf>
    <xf numFmtId="177" fontId="40" fillId="0" borderId="0" xfId="151" applyNumberFormat="1" applyFont="1" applyFill="1" applyAlignment="1">
      <alignment horizontal="center" vertical="center"/>
    </xf>
    <xf numFmtId="0" fontId="41" fillId="0" borderId="0" xfId="0" applyFont="1" applyAlignment="1">
      <alignment horizontal="justify" vertical="center" wrapText="1"/>
    </xf>
    <xf numFmtId="0" fontId="40" fillId="0" borderId="0" xfId="0" applyNumberFormat="1" applyFont="1" applyAlignment="1">
      <alignment horizontal="justify" vertical="center" wrapText="1"/>
    </xf>
    <xf numFmtId="171" fontId="39" fillId="0" borderId="0" xfId="151" applyNumberFormat="1" applyFont="1" applyFill="1" applyAlignment="1">
      <alignment horizontal="center" vertical="center"/>
    </xf>
    <xf numFmtId="0" fontId="39" fillId="0" borderId="0" xfId="151" applyFont="1" applyFill="1" applyAlignment="1">
      <alignment horizontal="left" vertical="center"/>
    </xf>
    <xf numFmtId="0" fontId="43" fillId="0" borderId="0" xfId="0" applyFont="1" applyFill="1" applyAlignment="1">
      <alignment horizontal="center" vertical="center"/>
    </xf>
    <xf numFmtId="177" fontId="43" fillId="0" borderId="0" xfId="0" applyNumberFormat="1" applyFont="1" applyFill="1" applyAlignment="1">
      <alignment horizontal="center" vertical="center"/>
    </xf>
    <xf numFmtId="171" fontId="41" fillId="0" borderId="0" xfId="151" applyNumberFormat="1" applyFont="1" applyFill="1" applyAlignment="1">
      <alignment horizontal="center" vertical="center"/>
    </xf>
    <xf numFmtId="0" fontId="41" fillId="0" borderId="0" xfId="151" applyFont="1" applyFill="1" applyAlignment="1">
      <alignment horizontal="left" vertical="center"/>
    </xf>
    <xf numFmtId="0" fontId="4" fillId="0" borderId="0" xfId="246" applyFont="1" applyFill="1" applyAlignment="1">
      <alignment vertical="center"/>
    </xf>
    <xf numFmtId="0" fontId="55" fillId="0" borderId="0" xfId="0" applyFont="1" applyFill="1" applyBorder="1" applyAlignment="1">
      <alignment horizontal="justify" vertical="center"/>
    </xf>
    <xf numFmtId="0" fontId="53" fillId="0" borderId="0" xfId="0" applyFont="1" applyFill="1" applyBorder="1" applyAlignment="1">
      <alignment horizontal="center" vertical="center"/>
    </xf>
    <xf numFmtId="44" fontId="53" fillId="0" borderId="0" xfId="245" applyNumberFormat="1" applyFont="1" applyFill="1" applyBorder="1" applyAlignment="1">
      <alignment horizontal="right" vertical="center"/>
    </xf>
    <xf numFmtId="0" fontId="4" fillId="0" borderId="0" xfId="0" applyFont="1" applyAlignment="1">
      <alignment vertical="center"/>
    </xf>
    <xf numFmtId="171" fontId="53" fillId="0" borderId="0" xfId="0" applyNumberFormat="1" applyFont="1" applyBorder="1" applyAlignment="1">
      <alignment horizontal="center" vertical="center"/>
    </xf>
    <xf numFmtId="0" fontId="4" fillId="0" borderId="0" xfId="0" applyFont="1" applyFill="1" applyAlignment="1">
      <alignment horizontal="justify" vertical="center" wrapText="1"/>
    </xf>
    <xf numFmtId="0" fontId="4" fillId="0" borderId="0" xfId="0" applyFont="1" applyFill="1" applyAlignment="1">
      <alignment horizontal="center" vertical="center"/>
    </xf>
    <xf numFmtId="44" fontId="2" fillId="0" borderId="0" xfId="245" applyNumberFormat="1" applyFont="1" applyFill="1" applyBorder="1" applyAlignment="1">
      <alignment horizontal="right" vertical="center"/>
    </xf>
    <xf numFmtId="0" fontId="43" fillId="0" borderId="0" xfId="0" applyFont="1" applyFill="1" applyAlignment="1">
      <alignment vertical="center"/>
    </xf>
    <xf numFmtId="0" fontId="43" fillId="0" borderId="0" xfId="0" applyFont="1" applyFill="1" applyAlignment="1">
      <alignment horizontal="justify" vertical="center" wrapText="1"/>
    </xf>
    <xf numFmtId="0" fontId="41" fillId="0" borderId="0" xfId="151" applyFont="1" applyFill="1" applyAlignment="1">
      <alignment horizontal="right" vertical="center"/>
    </xf>
    <xf numFmtId="0" fontId="41" fillId="0" borderId="0" xfId="0" applyFont="1" applyFill="1" applyAlignment="1">
      <alignment horizontal="center" vertical="center" wrapText="1"/>
    </xf>
    <xf numFmtId="174" fontId="39" fillId="24" borderId="0" xfId="0" applyNumberFormat="1" applyFont="1" applyFill="1" applyAlignment="1">
      <alignment horizontal="right" vertical="center"/>
    </xf>
    <xf numFmtId="0" fontId="41" fillId="0" borderId="0" xfId="0" applyFont="1" applyFill="1" applyAlignment="1">
      <alignment horizontal="left" vertical="center"/>
    </xf>
    <xf numFmtId="1" fontId="41" fillId="0" borderId="0" xfId="0" applyNumberFormat="1" applyFont="1" applyFill="1" applyAlignment="1">
      <alignment horizontal="center" vertical="center"/>
    </xf>
    <xf numFmtId="4" fontId="40" fillId="0" borderId="0" xfId="0" applyNumberFormat="1" applyFont="1" applyFill="1" applyAlignment="1">
      <alignment horizontal="justify" vertical="center" wrapText="1"/>
    </xf>
    <xf numFmtId="0" fontId="26" fillId="0" borderId="0" xfId="0" applyFont="1" applyFill="1" applyAlignment="1">
      <alignment vertical="center"/>
    </xf>
    <xf numFmtId="1" fontId="45" fillId="0" borderId="0" xfId="152" applyNumberFormat="1" applyFont="1" applyFill="1" applyAlignment="1">
      <alignment horizontal="center" vertical="center"/>
    </xf>
    <xf numFmtId="4" fontId="46" fillId="0" borderId="0" xfId="152" applyNumberFormat="1" applyFont="1" applyFill="1" applyAlignment="1">
      <alignment horizontal="right" vertical="center"/>
    </xf>
    <xf numFmtId="44" fontId="45" fillId="0" borderId="0" xfId="152" applyNumberFormat="1" applyFont="1" applyFill="1" applyBorder="1" applyAlignment="1">
      <alignment horizontal="right" vertical="center"/>
    </xf>
    <xf numFmtId="0" fontId="43" fillId="0" borderId="12" xfId="151" applyFont="1" applyFill="1" applyBorder="1"/>
    <xf numFmtId="4" fontId="52" fillId="0" borderId="11" xfId="151" applyNumberFormat="1" applyFont="1" applyFill="1" applyBorder="1"/>
    <xf numFmtId="4" fontId="52" fillId="0" borderId="12" xfId="151" applyNumberFormat="1" applyFont="1" applyFill="1" applyBorder="1"/>
    <xf numFmtId="4" fontId="49" fillId="0" borderId="11" xfId="151" applyNumberFormat="1" applyFont="1" applyFill="1" applyBorder="1"/>
    <xf numFmtId="0" fontId="5" fillId="0" borderId="11" xfId="151" applyFill="1" applyBorder="1"/>
    <xf numFmtId="4" fontId="52" fillId="0" borderId="13" xfId="151" applyNumberFormat="1" applyFont="1" applyFill="1" applyBorder="1"/>
    <xf numFmtId="4" fontId="52" fillId="0" borderId="14" xfId="151" applyNumberFormat="1" applyFont="1" applyFill="1" applyBorder="1"/>
    <xf numFmtId="0" fontId="43" fillId="0" borderId="15" xfId="151" applyFont="1" applyFill="1" applyBorder="1"/>
    <xf numFmtId="4" fontId="49" fillId="26" borderId="0" xfId="151" applyNumberFormat="1" applyFont="1" applyFill="1" applyBorder="1"/>
    <xf numFmtId="4" fontId="49" fillId="26" borderId="12" xfId="151" applyNumberFormat="1" applyFont="1" applyFill="1" applyBorder="1"/>
    <xf numFmtId="2" fontId="50" fillId="27" borderId="10" xfId="151" applyNumberFormat="1" applyFont="1" applyFill="1" applyBorder="1" applyAlignment="1">
      <alignment horizontal="center" vertical="center" wrapText="1"/>
    </xf>
    <xf numFmtId="171" fontId="50" fillId="27" borderId="10" xfId="151" applyNumberFormat="1" applyFont="1" applyFill="1" applyBorder="1" applyAlignment="1">
      <alignment horizontal="center" vertical="center" wrapText="1"/>
    </xf>
    <xf numFmtId="171" fontId="39" fillId="27" borderId="0" xfId="0" applyNumberFormat="1" applyFont="1" applyFill="1" applyAlignment="1">
      <alignment horizontal="center" vertical="center"/>
    </xf>
    <xf numFmtId="0" fontId="39" fillId="27" borderId="0" xfId="0" applyFont="1" applyFill="1" applyAlignment="1">
      <alignment horizontal="left" vertical="center"/>
    </xf>
    <xf numFmtId="0" fontId="0" fillId="27" borderId="0" xfId="0" applyFont="1" applyFill="1" applyAlignment="1">
      <alignment horizontal="center" vertical="center"/>
    </xf>
    <xf numFmtId="0" fontId="0" fillId="27" borderId="0" xfId="0" applyFont="1" applyFill="1" applyAlignment="1">
      <alignment vertical="center"/>
    </xf>
    <xf numFmtId="174" fontId="39" fillId="27" borderId="0" xfId="0" applyNumberFormat="1" applyFont="1" applyFill="1" applyAlignment="1">
      <alignment horizontal="right" vertical="center"/>
    </xf>
    <xf numFmtId="0" fontId="39" fillId="27" borderId="0" xfId="0" applyFont="1" applyFill="1" applyAlignment="1">
      <alignment horizontal="right" vertical="center"/>
    </xf>
    <xf numFmtId="0" fontId="40" fillId="27" borderId="0" xfId="0" applyFont="1" applyFill="1" applyAlignment="1">
      <alignment vertical="center"/>
    </xf>
    <xf numFmtId="49" fontId="41" fillId="0" borderId="0" xfId="0" applyNumberFormat="1" applyFont="1" applyFill="1" applyAlignment="1">
      <alignment horizontal="center" vertical="center"/>
    </xf>
    <xf numFmtId="0" fontId="44" fillId="27" borderId="16" xfId="0" applyFont="1" applyFill="1" applyBorder="1" applyAlignment="1">
      <alignment horizontal="center" vertical="center" wrapText="1"/>
    </xf>
    <xf numFmtId="174" fontId="0" fillId="0" borderId="0" xfId="0" applyNumberFormat="1" applyFill="1" applyAlignment="1">
      <alignment horizontal="right"/>
    </xf>
    <xf numFmtId="0" fontId="44" fillId="0" borderId="0" xfId="0" applyFont="1" applyFill="1" applyAlignment="1">
      <alignment horizontal="center" vertical="center"/>
    </xf>
    <xf numFmtId="0" fontId="44" fillId="0" borderId="0" xfId="0" applyFont="1" applyFill="1" applyAlignment="1">
      <alignment horizontal="justify" vertical="center" wrapText="1"/>
    </xf>
    <xf numFmtId="177" fontId="40" fillId="0" borderId="0" xfId="0" applyNumberFormat="1" applyFont="1" applyFill="1" applyAlignment="1">
      <alignment horizontal="center" vertical="center"/>
    </xf>
    <xf numFmtId="7" fontId="40" fillId="0" borderId="0" xfId="0" applyNumberFormat="1" applyFont="1" applyFill="1" applyAlignment="1">
      <alignment horizontal="right" vertical="center"/>
    </xf>
    <xf numFmtId="44" fontId="40" fillId="0" borderId="0" xfId="0" applyNumberFormat="1" applyFont="1" applyFill="1" applyAlignment="1">
      <alignment vertical="center"/>
    </xf>
    <xf numFmtId="44" fontId="40" fillId="25" borderId="0" xfId="0" applyNumberFormat="1" applyFont="1" applyFill="1" applyAlignment="1">
      <alignment vertical="center"/>
    </xf>
    <xf numFmtId="44" fontId="40" fillId="0" borderId="0" xfId="0" applyNumberFormat="1" applyFont="1" applyFill="1" applyAlignment="1">
      <alignment horizontal="right" vertical="center"/>
    </xf>
    <xf numFmtId="44" fontId="40" fillId="0" borderId="0" xfId="0" applyNumberFormat="1" applyFont="1" applyFill="1"/>
    <xf numFmtId="1" fontId="48" fillId="0" borderId="0" xfId="152" applyNumberFormat="1" applyFont="1" applyFill="1" applyAlignment="1">
      <alignment horizontal="center" vertical="top"/>
    </xf>
    <xf numFmtId="0" fontId="42" fillId="0" borderId="0" xfId="0" applyFont="1" applyFill="1" applyAlignment="1">
      <alignment horizontal="center" vertical="center" wrapText="1"/>
    </xf>
    <xf numFmtId="1" fontId="46" fillId="0" borderId="0" xfId="152" applyNumberFormat="1" applyFont="1" applyFill="1" applyAlignment="1">
      <alignment horizontal="center" vertical="top"/>
    </xf>
    <xf numFmtId="1" fontId="46" fillId="0" borderId="0" xfId="152" applyNumberFormat="1" applyFont="1" applyFill="1" applyAlignment="1">
      <alignment horizontal="left" vertical="center" wrapText="1"/>
    </xf>
    <xf numFmtId="2" fontId="48" fillId="0" borderId="0" xfId="152" applyNumberFormat="1" applyFont="1" applyFill="1" applyAlignment="1">
      <alignment horizontal="center" vertical="top"/>
    </xf>
    <xf numFmtId="2" fontId="45" fillId="0" borderId="0" xfId="202" applyNumberFormat="1" applyFont="1" applyFill="1" applyAlignment="1">
      <alignment horizontal="center"/>
    </xf>
    <xf numFmtId="2" fontId="45" fillId="0" borderId="0" xfId="152" applyNumberFormat="1" applyFont="1" applyFill="1" applyAlignment="1">
      <alignment horizontal="center" vertical="center"/>
    </xf>
    <xf numFmtId="2" fontId="45" fillId="0" borderId="0" xfId="152" applyNumberFormat="1" applyFont="1" applyFill="1" applyAlignment="1">
      <alignment horizontal="center" vertical="top"/>
    </xf>
    <xf numFmtId="2" fontId="44" fillId="27" borderId="16" xfId="0" applyNumberFormat="1" applyFont="1" applyFill="1" applyBorder="1" applyAlignment="1">
      <alignment horizontal="center" vertical="center" wrapText="1"/>
    </xf>
    <xf numFmtId="2" fontId="3" fillId="0" borderId="0" xfId="202" applyNumberFormat="1" applyFont="1" applyFill="1" applyBorder="1" applyAlignment="1">
      <alignment horizontal="center" vertical="center"/>
    </xf>
    <xf numFmtId="2" fontId="43" fillId="0" borderId="0" xfId="0" applyNumberFormat="1" applyFont="1" applyFill="1" applyAlignment="1">
      <alignment horizontal="center" vertical="center"/>
    </xf>
    <xf numFmtId="2" fontId="43" fillId="0" borderId="0" xfId="0" applyNumberFormat="1" applyFont="1" applyFill="1" applyAlignment="1">
      <alignment vertical="center"/>
    </xf>
    <xf numFmtId="2" fontId="43" fillId="0" borderId="0" xfId="0" applyNumberFormat="1" applyFont="1" applyFill="1" applyAlignment="1">
      <alignment horizontal="right" vertical="center"/>
    </xf>
    <xf numFmtId="2" fontId="4" fillId="0" borderId="0" xfId="246" applyNumberFormat="1" applyFont="1" applyFill="1" applyAlignment="1">
      <alignment vertical="center"/>
    </xf>
    <xf numFmtId="2" fontId="44" fillId="0" borderId="0" xfId="0" applyNumberFormat="1" applyFont="1" applyFill="1" applyAlignment="1">
      <alignment horizontal="center" vertical="center" wrapText="1"/>
    </xf>
    <xf numFmtId="2" fontId="45" fillId="27" borderId="0" xfId="0" applyNumberFormat="1" applyFont="1" applyFill="1" applyAlignment="1">
      <alignment horizontal="center" vertical="center"/>
    </xf>
    <xf numFmtId="2" fontId="45" fillId="0" borderId="0" xfId="0" applyNumberFormat="1" applyFont="1" applyFill="1" applyAlignment="1">
      <alignment horizontal="center"/>
    </xf>
  </cellXfs>
  <cellStyles count="248">
    <cellStyle name="20% - Énfasis1 2" xfId="1"/>
    <cellStyle name="20% - Énfasis1 3" xfId="2"/>
    <cellStyle name="20% - Énfasis1 4" xfId="3"/>
    <cellStyle name="20% - Énfasis1 5" xfId="4"/>
    <cellStyle name="20% - Énfasis2 2" xfId="5"/>
    <cellStyle name="20% - Énfasis2 3" xfId="6"/>
    <cellStyle name="20% - Énfasis2 4" xfId="7"/>
    <cellStyle name="20% - Énfasis2 5" xfId="8"/>
    <cellStyle name="20% - Énfasis3 2" xfId="9"/>
    <cellStyle name="20% - Énfasis3 3" xfId="10"/>
    <cellStyle name="20% - Énfasis3 4" xfId="11"/>
    <cellStyle name="20% - Énfasis3 5" xfId="12"/>
    <cellStyle name="20% - Énfasis4 2" xfId="13"/>
    <cellStyle name="20% - Énfasis4 3" xfId="14"/>
    <cellStyle name="20% - Énfasis4 4" xfId="15"/>
    <cellStyle name="20% - Énfasis4 5" xfId="16"/>
    <cellStyle name="20% - Énfasis5 2" xfId="17"/>
    <cellStyle name="20% - Énfasis5 3" xfId="18"/>
    <cellStyle name="20% - Énfasis5 4" xfId="19"/>
    <cellStyle name="20% - Énfasis5 5" xfId="20"/>
    <cellStyle name="20% - Énfasis6 2" xfId="21"/>
    <cellStyle name="20% - Énfasis6 3" xfId="22"/>
    <cellStyle name="20% - Énfasis6 4" xfId="23"/>
    <cellStyle name="20% - Énfasis6 5" xfId="24"/>
    <cellStyle name="40% - Énfasis1 2" xfId="25"/>
    <cellStyle name="40% - Énfasis1 3" xfId="26"/>
    <cellStyle name="40% - Énfasis1 4" xfId="27"/>
    <cellStyle name="40% - Énfasis1 5" xfId="28"/>
    <cellStyle name="40% - Énfasis2 2" xfId="29"/>
    <cellStyle name="40% - Énfasis2 3" xfId="30"/>
    <cellStyle name="40% - Énfasis2 4" xfId="31"/>
    <cellStyle name="40% - Énfasis2 5" xfId="32"/>
    <cellStyle name="40% - Énfasis3 2" xfId="33"/>
    <cellStyle name="40% - Énfasis3 3" xfId="34"/>
    <cellStyle name="40% - Énfasis3 4" xfId="35"/>
    <cellStyle name="40% - Énfasis3 5" xfId="36"/>
    <cellStyle name="40% - Énfasis4 2" xfId="37"/>
    <cellStyle name="40% - Énfasis4 3" xfId="38"/>
    <cellStyle name="40% - Énfasis4 4" xfId="39"/>
    <cellStyle name="40% - Énfasis4 5" xfId="40"/>
    <cellStyle name="40% - Énfasis5 2" xfId="41"/>
    <cellStyle name="40% - Énfasis5 3" xfId="42"/>
    <cellStyle name="40% - Énfasis5 4" xfId="43"/>
    <cellStyle name="40% - Énfasis5 5" xfId="44"/>
    <cellStyle name="40% - Énfasis6 2" xfId="45"/>
    <cellStyle name="40% - Énfasis6 3" xfId="46"/>
    <cellStyle name="40% - Énfasis6 4" xfId="47"/>
    <cellStyle name="40% - Énfasis6 5" xfId="48"/>
    <cellStyle name="60% - Énfasis1 2" xfId="49"/>
    <cellStyle name="60% - Énfasis1 3" xfId="50"/>
    <cellStyle name="60% - Énfasis1 4" xfId="51"/>
    <cellStyle name="60% - Énfasis1 5" xfId="52"/>
    <cellStyle name="60% - Énfasis2 2" xfId="53"/>
    <cellStyle name="60% - Énfasis2 3" xfId="54"/>
    <cellStyle name="60% - Énfasis2 4" xfId="55"/>
    <cellStyle name="60% - Énfasis2 5" xfId="56"/>
    <cellStyle name="60% - Énfasis3 2" xfId="57"/>
    <cellStyle name="60% - Énfasis3 3" xfId="58"/>
    <cellStyle name="60% - Énfasis3 4" xfId="59"/>
    <cellStyle name="60% - Énfasis3 5" xfId="60"/>
    <cellStyle name="60% - Énfasis4 2" xfId="61"/>
    <cellStyle name="60% - Énfasis4 3" xfId="62"/>
    <cellStyle name="60% - Énfasis4 4" xfId="63"/>
    <cellStyle name="60% - Énfasis4 5" xfId="64"/>
    <cellStyle name="60% - Énfasis5 2" xfId="65"/>
    <cellStyle name="60% - Énfasis5 3" xfId="66"/>
    <cellStyle name="60% - Énfasis5 4" xfId="67"/>
    <cellStyle name="60% - Énfasis5 5" xfId="68"/>
    <cellStyle name="60% - Énfasis6 2" xfId="69"/>
    <cellStyle name="60% - Énfasis6 3" xfId="70"/>
    <cellStyle name="60% - Énfasis6 4" xfId="71"/>
    <cellStyle name="60% - Énfasis6 5" xfId="72"/>
    <cellStyle name="Buena 2" xfId="73"/>
    <cellStyle name="Buena 3" xfId="74"/>
    <cellStyle name="Buena 4" xfId="75"/>
    <cellStyle name="Buena 5" xfId="76"/>
    <cellStyle name="Cálculo 2" xfId="77"/>
    <cellStyle name="Cálculo 3" xfId="78"/>
    <cellStyle name="Cálculo 4" xfId="79"/>
    <cellStyle name="Cálculo 5" xfId="80"/>
    <cellStyle name="Celda de comprobación 2" xfId="81"/>
    <cellStyle name="Celda de comprobación 3" xfId="82"/>
    <cellStyle name="Celda de comprobación 4" xfId="83"/>
    <cellStyle name="Celda de comprobación 5" xfId="84"/>
    <cellStyle name="Celda vinculada 2" xfId="85"/>
    <cellStyle name="Celda vinculada 3" xfId="86"/>
    <cellStyle name="Celda vinculada 4" xfId="87"/>
    <cellStyle name="Celda vinculada 5" xfId="88"/>
    <cellStyle name="DIA" xfId="210"/>
    <cellStyle name="DIA 2" xfId="211"/>
    <cellStyle name="DIA 2 2" xfId="212"/>
    <cellStyle name="DIA_01 (UNO) - Arco Vial SM 40 - Terracerias" xfId="213"/>
    <cellStyle name="ENCABEZ1" xfId="214"/>
    <cellStyle name="ENCABEZ1 2" xfId="215"/>
    <cellStyle name="ENCABEZ1 2 2" xfId="216"/>
    <cellStyle name="ENCABEZ1_01 (UNO) - Arco Vial SM 40 - Terracerias" xfId="217"/>
    <cellStyle name="ENCABEZ2" xfId="218"/>
    <cellStyle name="ENCABEZ2 2" xfId="219"/>
    <cellStyle name="ENCABEZ2 2 2" xfId="220"/>
    <cellStyle name="ENCABEZ2_01 (UNO) - Arco Vial SM 40 - Terracerias" xfId="221"/>
    <cellStyle name="Encabezado 4 2" xfId="89"/>
    <cellStyle name="Encabezado 4 3" xfId="90"/>
    <cellStyle name="Encabezado 4 4" xfId="91"/>
    <cellStyle name="Encabezado 4 5" xfId="92"/>
    <cellStyle name="Énfasis1 2" xfId="93"/>
    <cellStyle name="Énfasis1 3" xfId="94"/>
    <cellStyle name="Énfasis1 4" xfId="95"/>
    <cellStyle name="Énfasis1 5" xfId="96"/>
    <cellStyle name="Énfasis2 2" xfId="97"/>
    <cellStyle name="Énfasis2 3" xfId="98"/>
    <cellStyle name="Énfasis2 4" xfId="99"/>
    <cellStyle name="Énfasis2 5" xfId="100"/>
    <cellStyle name="Énfasis3 2" xfId="101"/>
    <cellStyle name="Énfasis3 3" xfId="102"/>
    <cellStyle name="Énfasis3 4" xfId="103"/>
    <cellStyle name="Énfasis3 5" xfId="104"/>
    <cellStyle name="Énfasis4 2" xfId="105"/>
    <cellStyle name="Énfasis4 3" xfId="106"/>
    <cellStyle name="Énfasis4 4" xfId="107"/>
    <cellStyle name="Énfasis4 5" xfId="108"/>
    <cellStyle name="Énfasis5 2" xfId="109"/>
    <cellStyle name="Énfasis5 3" xfId="110"/>
    <cellStyle name="Énfasis5 4" xfId="111"/>
    <cellStyle name="Énfasis5 5" xfId="112"/>
    <cellStyle name="Énfasis6 2" xfId="113"/>
    <cellStyle name="Énfasis6 3" xfId="114"/>
    <cellStyle name="Énfasis6 4" xfId="115"/>
    <cellStyle name="Énfasis6 5" xfId="116"/>
    <cellStyle name="Entrada 2" xfId="117"/>
    <cellStyle name="Entrada 3" xfId="118"/>
    <cellStyle name="Entrada 4" xfId="119"/>
    <cellStyle name="Entrada 5" xfId="120"/>
    <cellStyle name="Euro" xfId="121"/>
    <cellStyle name="Euro 2" xfId="222"/>
    <cellStyle name="Euro 3" xfId="223"/>
    <cellStyle name="Euro 4" xfId="224"/>
    <cellStyle name="FIJO" xfId="225"/>
    <cellStyle name="FIJO 2" xfId="226"/>
    <cellStyle name="FIJO 2 2" xfId="227"/>
    <cellStyle name="FIJO_01 (UNO) - Arco Vial SM 40 - Terracerias" xfId="228"/>
    <cellStyle name="FINANCIERO" xfId="229"/>
    <cellStyle name="FINANCIERO 2" xfId="230"/>
    <cellStyle name="FINANCIERO 2 2" xfId="231"/>
    <cellStyle name="FINANCIERO_01 (UNO) - Arco Vial SM 40 - Terracerias" xfId="232"/>
    <cellStyle name="Followed Hyperlink" xfId="200"/>
    <cellStyle name="Hipervínculo 2" xfId="233"/>
    <cellStyle name="Hipervínculo 2 2" xfId="234"/>
    <cellStyle name="Hipervínculo_ESTIMACION_06 LINEA DE 24 PLAYA MUJERES" xfId="235"/>
    <cellStyle name="Hyperlink" xfId="201"/>
    <cellStyle name="Incorrecto 2" xfId="122"/>
    <cellStyle name="Incorrecto 3" xfId="123"/>
    <cellStyle name="Incorrecto 4" xfId="124"/>
    <cellStyle name="Incorrecto 5" xfId="125"/>
    <cellStyle name="Millares [0] 10" xfId="126"/>
    <cellStyle name="Millares [0] 11" xfId="127"/>
    <cellStyle name="Millares [0] 12" xfId="128"/>
    <cellStyle name="Millares [0] 2" xfId="129"/>
    <cellStyle name="Millares [0] 2 2" xfId="130"/>
    <cellStyle name="Millares [0] 2 2 2" xfId="242"/>
    <cellStyle name="Millares [0] 3" xfId="131"/>
    <cellStyle name="Millares [0] 4" xfId="132"/>
    <cellStyle name="Millares [0] 5" xfId="133"/>
    <cellStyle name="Millares [0] 6" xfId="134"/>
    <cellStyle name="Millares [0] 7" xfId="135"/>
    <cellStyle name="Millares [0] 8" xfId="136"/>
    <cellStyle name="Millares [0] 9" xfId="137"/>
    <cellStyle name="Millares 2" xfId="138"/>
    <cellStyle name="Millares 2 2" xfId="139"/>
    <cellStyle name="Millares 2 2 2" xfId="243"/>
    <cellStyle name="Millares 2 3" xfId="199"/>
    <cellStyle name="Millares 3" xfId="140"/>
    <cellStyle name="Millares 3 2" xfId="141"/>
    <cellStyle name="Millares 4" xfId="142"/>
    <cellStyle name="Millares 5" xfId="143"/>
    <cellStyle name="Millares 6" xfId="206"/>
    <cellStyle name="Millares 7" xfId="207"/>
    <cellStyle name="Millares_planta sastunja ajustado 2" xfId="245"/>
    <cellStyle name="Moneda 2" xfId="144"/>
    <cellStyle name="Moneda 3" xfId="145"/>
    <cellStyle name="Monetario" xfId="236"/>
    <cellStyle name="Neutral 2" xfId="146"/>
    <cellStyle name="Neutral 3" xfId="147"/>
    <cellStyle name="Neutral 4" xfId="148"/>
    <cellStyle name="Neutral 5" xfId="149"/>
    <cellStyle name="Normal" xfId="0" builtinId="0"/>
    <cellStyle name="Normal 10" xfId="244"/>
    <cellStyle name="Normal 2" xfId="150"/>
    <cellStyle name="Normal 2 2" xfId="151"/>
    <cellStyle name="Normal 2 3" xfId="202"/>
    <cellStyle name="Normal 2_catalogo toma obra 2011" xfId="240"/>
    <cellStyle name="Normal 3" xfId="152"/>
    <cellStyle name="Normal 3 2" xfId="198"/>
    <cellStyle name="Normal 4" xfId="153"/>
    <cellStyle name="Normal 4 2" xfId="203"/>
    <cellStyle name="Normal 5" xfId="154"/>
    <cellStyle name="Normal 5 2" xfId="155"/>
    <cellStyle name="Normal 5 2 2" xfId="205"/>
    <cellStyle name="Normal 5 3" xfId="237"/>
    <cellStyle name="Normal 5 4" xfId="238"/>
    <cellStyle name="Normal 6" xfId="156"/>
    <cellStyle name="Normal 6 2" xfId="241"/>
    <cellStyle name="Normal 7" xfId="157"/>
    <cellStyle name="Normal 7 2" xfId="158"/>
    <cellStyle name="Normal 7 3" xfId="209"/>
    <cellStyle name="Normal 8" xfId="197"/>
    <cellStyle name="Normal 9" xfId="239"/>
    <cellStyle name="Normal 9 2" xfId="247"/>
    <cellStyle name="Normal_catalogo de obras tomas y linea" xfId="246"/>
    <cellStyle name="Notas 2" xfId="159"/>
    <cellStyle name="Notas 3" xfId="160"/>
    <cellStyle name="Notas 4" xfId="161"/>
    <cellStyle name="Notas 5" xfId="162"/>
    <cellStyle name="Porcentaje" xfId="163"/>
    <cellStyle name="Porcentual 2" xfId="164"/>
    <cellStyle name="Porcentual 3" xfId="208"/>
    <cellStyle name="Salida 2" xfId="165"/>
    <cellStyle name="Salida 3" xfId="166"/>
    <cellStyle name="Salida 4" xfId="167"/>
    <cellStyle name="Salida 5" xfId="168"/>
    <cellStyle name="Texto de advertencia 2" xfId="169"/>
    <cellStyle name="Texto de advertencia 3" xfId="170"/>
    <cellStyle name="Texto de advertencia 4" xfId="171"/>
    <cellStyle name="Texto de advertencia 5" xfId="172"/>
    <cellStyle name="Texto explicativo 2" xfId="173"/>
    <cellStyle name="Texto explicativo 3" xfId="174"/>
    <cellStyle name="Texto explicativo 4" xfId="175"/>
    <cellStyle name="Texto explicativo 5" xfId="176"/>
    <cellStyle name="Título 1 2" xfId="177"/>
    <cellStyle name="Título 1 3" xfId="178"/>
    <cellStyle name="Título 1 4" xfId="179"/>
    <cellStyle name="Título 1 5" xfId="180"/>
    <cellStyle name="Título 2 2" xfId="181"/>
    <cellStyle name="Título 2 3" xfId="182"/>
    <cellStyle name="Título 2 4" xfId="183"/>
    <cellStyle name="Título 2 5" xfId="184"/>
    <cellStyle name="Título 3 2" xfId="185"/>
    <cellStyle name="Título 3 3" xfId="186"/>
    <cellStyle name="Título 3 4" xfId="187"/>
    <cellStyle name="Título 3 5" xfId="188"/>
    <cellStyle name="Título 4" xfId="189"/>
    <cellStyle name="Título 5" xfId="190"/>
    <cellStyle name="Título 6" xfId="191"/>
    <cellStyle name="Título 7" xfId="192"/>
    <cellStyle name="Total 2" xfId="193"/>
    <cellStyle name="Total 3" xfId="194"/>
    <cellStyle name="Total 4" xfId="195"/>
    <cellStyle name="Total 5" xfId="196"/>
    <cellStyle name="Währung" xfId="2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324</xdr:row>
      <xdr:rowOff>0</xdr:rowOff>
    </xdr:from>
    <xdr:to>
      <xdr:col>2</xdr:col>
      <xdr:colOff>85725</xdr:colOff>
      <xdr:row>325</xdr:row>
      <xdr:rowOff>47628</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 name="Text Box 4">
          <a:extLst>
            <a:ext uri="{FF2B5EF4-FFF2-40B4-BE49-F238E27FC236}">
              <a16:creationId xmlns:a16="http://schemas.microsoft.com/office/drawing/2014/main" id="{00000000-0008-0000-0000-000004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 name="Text Box 5">
          <a:extLst>
            <a:ext uri="{FF2B5EF4-FFF2-40B4-BE49-F238E27FC236}">
              <a16:creationId xmlns:a16="http://schemas.microsoft.com/office/drawing/2014/main" id="{00000000-0008-0000-0000-000005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 name="Text Box 6">
          <a:extLst>
            <a:ext uri="{FF2B5EF4-FFF2-40B4-BE49-F238E27FC236}">
              <a16:creationId xmlns:a16="http://schemas.microsoft.com/office/drawing/2014/main" id="{00000000-0008-0000-0000-000006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 name="Text Box 7">
          <a:extLst>
            <a:ext uri="{FF2B5EF4-FFF2-40B4-BE49-F238E27FC236}">
              <a16:creationId xmlns:a16="http://schemas.microsoft.com/office/drawing/2014/main" id="{00000000-0008-0000-0000-000007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8" name="Text Box 8">
          <a:extLst>
            <a:ext uri="{FF2B5EF4-FFF2-40B4-BE49-F238E27FC236}">
              <a16:creationId xmlns:a16="http://schemas.microsoft.com/office/drawing/2014/main" id="{00000000-0008-0000-0000-000008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9" name="Text Box 9">
          <a:extLst>
            <a:ext uri="{FF2B5EF4-FFF2-40B4-BE49-F238E27FC236}">
              <a16:creationId xmlns:a16="http://schemas.microsoft.com/office/drawing/2014/main" id="{00000000-0008-0000-0000-000009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0" name="Text Box 10">
          <a:extLst>
            <a:ext uri="{FF2B5EF4-FFF2-40B4-BE49-F238E27FC236}">
              <a16:creationId xmlns:a16="http://schemas.microsoft.com/office/drawing/2014/main" id="{00000000-0008-0000-0000-00000A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1" name="Text Box 11">
          <a:extLst>
            <a:ext uri="{FF2B5EF4-FFF2-40B4-BE49-F238E27FC236}">
              <a16:creationId xmlns:a16="http://schemas.microsoft.com/office/drawing/2014/main" id="{00000000-0008-0000-0000-00000B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2" name="Text Box 12">
          <a:extLst>
            <a:ext uri="{FF2B5EF4-FFF2-40B4-BE49-F238E27FC236}">
              <a16:creationId xmlns:a16="http://schemas.microsoft.com/office/drawing/2014/main" id="{00000000-0008-0000-0000-00000C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3" name="Text Box 13">
          <a:extLst>
            <a:ext uri="{FF2B5EF4-FFF2-40B4-BE49-F238E27FC236}">
              <a16:creationId xmlns:a16="http://schemas.microsoft.com/office/drawing/2014/main" id="{00000000-0008-0000-0000-00000D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4" name="Text Box 14">
          <a:extLst>
            <a:ext uri="{FF2B5EF4-FFF2-40B4-BE49-F238E27FC236}">
              <a16:creationId xmlns:a16="http://schemas.microsoft.com/office/drawing/2014/main" id="{00000000-0008-0000-0000-00000E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5" name="Text Box 15">
          <a:extLst>
            <a:ext uri="{FF2B5EF4-FFF2-40B4-BE49-F238E27FC236}">
              <a16:creationId xmlns:a16="http://schemas.microsoft.com/office/drawing/2014/main" id="{00000000-0008-0000-0000-00000F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6" name="Text Box 16">
          <a:extLst>
            <a:ext uri="{FF2B5EF4-FFF2-40B4-BE49-F238E27FC236}">
              <a16:creationId xmlns:a16="http://schemas.microsoft.com/office/drawing/2014/main" id="{00000000-0008-0000-0000-000010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7" name="Text Box 17">
          <a:extLst>
            <a:ext uri="{FF2B5EF4-FFF2-40B4-BE49-F238E27FC236}">
              <a16:creationId xmlns:a16="http://schemas.microsoft.com/office/drawing/2014/main" id="{00000000-0008-0000-0000-000011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8" name="Text Box 18">
          <a:extLst>
            <a:ext uri="{FF2B5EF4-FFF2-40B4-BE49-F238E27FC236}">
              <a16:creationId xmlns:a16="http://schemas.microsoft.com/office/drawing/2014/main" id="{00000000-0008-0000-0000-000012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19" name="Text Box 19">
          <a:extLst>
            <a:ext uri="{FF2B5EF4-FFF2-40B4-BE49-F238E27FC236}">
              <a16:creationId xmlns:a16="http://schemas.microsoft.com/office/drawing/2014/main" id="{00000000-0008-0000-0000-000013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0" name="Text Box 20">
          <a:extLst>
            <a:ext uri="{FF2B5EF4-FFF2-40B4-BE49-F238E27FC236}">
              <a16:creationId xmlns:a16="http://schemas.microsoft.com/office/drawing/2014/main" id="{00000000-0008-0000-0000-000014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1" name="Text Box 21">
          <a:extLst>
            <a:ext uri="{FF2B5EF4-FFF2-40B4-BE49-F238E27FC236}">
              <a16:creationId xmlns:a16="http://schemas.microsoft.com/office/drawing/2014/main" id="{00000000-0008-0000-0000-000015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2" name="Text Box 22">
          <a:extLst>
            <a:ext uri="{FF2B5EF4-FFF2-40B4-BE49-F238E27FC236}">
              <a16:creationId xmlns:a16="http://schemas.microsoft.com/office/drawing/2014/main" id="{00000000-0008-0000-0000-000016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3" name="Text Box 23">
          <a:extLst>
            <a:ext uri="{FF2B5EF4-FFF2-40B4-BE49-F238E27FC236}">
              <a16:creationId xmlns:a16="http://schemas.microsoft.com/office/drawing/2014/main" id="{00000000-0008-0000-0000-000017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4" name="Text Box 24">
          <a:extLst>
            <a:ext uri="{FF2B5EF4-FFF2-40B4-BE49-F238E27FC236}">
              <a16:creationId xmlns:a16="http://schemas.microsoft.com/office/drawing/2014/main" id="{00000000-0008-0000-0000-000018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5" name="Text Box 25">
          <a:extLst>
            <a:ext uri="{FF2B5EF4-FFF2-40B4-BE49-F238E27FC236}">
              <a16:creationId xmlns:a16="http://schemas.microsoft.com/office/drawing/2014/main" id="{00000000-0008-0000-0000-000019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6" name="Text Box 26">
          <a:extLst>
            <a:ext uri="{FF2B5EF4-FFF2-40B4-BE49-F238E27FC236}">
              <a16:creationId xmlns:a16="http://schemas.microsoft.com/office/drawing/2014/main" id="{00000000-0008-0000-0000-00001A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7" name="Text Box 27">
          <a:extLst>
            <a:ext uri="{FF2B5EF4-FFF2-40B4-BE49-F238E27FC236}">
              <a16:creationId xmlns:a16="http://schemas.microsoft.com/office/drawing/2014/main" id="{00000000-0008-0000-0000-00001B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8" name="Text Box 28">
          <a:extLst>
            <a:ext uri="{FF2B5EF4-FFF2-40B4-BE49-F238E27FC236}">
              <a16:creationId xmlns:a16="http://schemas.microsoft.com/office/drawing/2014/main" id="{00000000-0008-0000-0000-00001C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29" name="Text Box 29">
          <a:extLst>
            <a:ext uri="{FF2B5EF4-FFF2-40B4-BE49-F238E27FC236}">
              <a16:creationId xmlns:a16="http://schemas.microsoft.com/office/drawing/2014/main" id="{00000000-0008-0000-0000-00001D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0" name="Text Box 30">
          <a:extLst>
            <a:ext uri="{FF2B5EF4-FFF2-40B4-BE49-F238E27FC236}">
              <a16:creationId xmlns:a16="http://schemas.microsoft.com/office/drawing/2014/main" id="{00000000-0008-0000-0000-00001E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1" name="Text Box 31">
          <a:extLst>
            <a:ext uri="{FF2B5EF4-FFF2-40B4-BE49-F238E27FC236}">
              <a16:creationId xmlns:a16="http://schemas.microsoft.com/office/drawing/2014/main" id="{00000000-0008-0000-0000-00001F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2" name="Text Box 32">
          <a:extLst>
            <a:ext uri="{FF2B5EF4-FFF2-40B4-BE49-F238E27FC236}">
              <a16:creationId xmlns:a16="http://schemas.microsoft.com/office/drawing/2014/main" id="{00000000-0008-0000-0000-000020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3" name="Text Box 33">
          <a:extLst>
            <a:ext uri="{FF2B5EF4-FFF2-40B4-BE49-F238E27FC236}">
              <a16:creationId xmlns:a16="http://schemas.microsoft.com/office/drawing/2014/main" id="{00000000-0008-0000-0000-000021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4" name="Text Box 34">
          <a:extLst>
            <a:ext uri="{FF2B5EF4-FFF2-40B4-BE49-F238E27FC236}">
              <a16:creationId xmlns:a16="http://schemas.microsoft.com/office/drawing/2014/main" id="{00000000-0008-0000-0000-000022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5" name="Text Box 35">
          <a:extLst>
            <a:ext uri="{FF2B5EF4-FFF2-40B4-BE49-F238E27FC236}">
              <a16:creationId xmlns:a16="http://schemas.microsoft.com/office/drawing/2014/main" id="{00000000-0008-0000-0000-000023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6" name="Text Box 36">
          <a:extLst>
            <a:ext uri="{FF2B5EF4-FFF2-40B4-BE49-F238E27FC236}">
              <a16:creationId xmlns:a16="http://schemas.microsoft.com/office/drawing/2014/main" id="{00000000-0008-0000-0000-000024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7" name="Text Box 37">
          <a:extLst>
            <a:ext uri="{FF2B5EF4-FFF2-40B4-BE49-F238E27FC236}">
              <a16:creationId xmlns:a16="http://schemas.microsoft.com/office/drawing/2014/main" id="{00000000-0008-0000-0000-000025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8" name="Text Box 38">
          <a:extLst>
            <a:ext uri="{FF2B5EF4-FFF2-40B4-BE49-F238E27FC236}">
              <a16:creationId xmlns:a16="http://schemas.microsoft.com/office/drawing/2014/main" id="{00000000-0008-0000-0000-000026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39" name="Text Box 39">
          <a:extLst>
            <a:ext uri="{FF2B5EF4-FFF2-40B4-BE49-F238E27FC236}">
              <a16:creationId xmlns:a16="http://schemas.microsoft.com/office/drawing/2014/main" id="{00000000-0008-0000-0000-000027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0" name="Text Box 40">
          <a:extLst>
            <a:ext uri="{FF2B5EF4-FFF2-40B4-BE49-F238E27FC236}">
              <a16:creationId xmlns:a16="http://schemas.microsoft.com/office/drawing/2014/main" id="{00000000-0008-0000-0000-000028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1" name="Text Box 41">
          <a:extLst>
            <a:ext uri="{FF2B5EF4-FFF2-40B4-BE49-F238E27FC236}">
              <a16:creationId xmlns:a16="http://schemas.microsoft.com/office/drawing/2014/main" id="{00000000-0008-0000-0000-000029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2" name="Text Box 42">
          <a:extLst>
            <a:ext uri="{FF2B5EF4-FFF2-40B4-BE49-F238E27FC236}">
              <a16:creationId xmlns:a16="http://schemas.microsoft.com/office/drawing/2014/main" id="{00000000-0008-0000-0000-00002A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3" name="Text Box 43">
          <a:extLst>
            <a:ext uri="{FF2B5EF4-FFF2-40B4-BE49-F238E27FC236}">
              <a16:creationId xmlns:a16="http://schemas.microsoft.com/office/drawing/2014/main" id="{00000000-0008-0000-0000-00002B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4" name="Text Box 44">
          <a:extLst>
            <a:ext uri="{FF2B5EF4-FFF2-40B4-BE49-F238E27FC236}">
              <a16:creationId xmlns:a16="http://schemas.microsoft.com/office/drawing/2014/main" id="{00000000-0008-0000-0000-00002C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5" name="Text Box 45">
          <a:extLst>
            <a:ext uri="{FF2B5EF4-FFF2-40B4-BE49-F238E27FC236}">
              <a16:creationId xmlns:a16="http://schemas.microsoft.com/office/drawing/2014/main" id="{00000000-0008-0000-0000-00002D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6" name="Text Box 46">
          <a:extLst>
            <a:ext uri="{FF2B5EF4-FFF2-40B4-BE49-F238E27FC236}">
              <a16:creationId xmlns:a16="http://schemas.microsoft.com/office/drawing/2014/main" id="{00000000-0008-0000-0000-00002E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7" name="Text Box 47">
          <a:extLst>
            <a:ext uri="{FF2B5EF4-FFF2-40B4-BE49-F238E27FC236}">
              <a16:creationId xmlns:a16="http://schemas.microsoft.com/office/drawing/2014/main" id="{00000000-0008-0000-0000-00002F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8" name="Text Box 48">
          <a:extLst>
            <a:ext uri="{FF2B5EF4-FFF2-40B4-BE49-F238E27FC236}">
              <a16:creationId xmlns:a16="http://schemas.microsoft.com/office/drawing/2014/main" id="{00000000-0008-0000-0000-000030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49" name="Text Box 49">
          <a:extLst>
            <a:ext uri="{FF2B5EF4-FFF2-40B4-BE49-F238E27FC236}">
              <a16:creationId xmlns:a16="http://schemas.microsoft.com/office/drawing/2014/main" id="{00000000-0008-0000-0000-000031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0" name="Text Box 50">
          <a:extLst>
            <a:ext uri="{FF2B5EF4-FFF2-40B4-BE49-F238E27FC236}">
              <a16:creationId xmlns:a16="http://schemas.microsoft.com/office/drawing/2014/main" id="{00000000-0008-0000-0000-000032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1" name="Text Box 51">
          <a:extLst>
            <a:ext uri="{FF2B5EF4-FFF2-40B4-BE49-F238E27FC236}">
              <a16:creationId xmlns:a16="http://schemas.microsoft.com/office/drawing/2014/main" id="{00000000-0008-0000-0000-000033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2" name="Text Box 52">
          <a:extLst>
            <a:ext uri="{FF2B5EF4-FFF2-40B4-BE49-F238E27FC236}">
              <a16:creationId xmlns:a16="http://schemas.microsoft.com/office/drawing/2014/main" id="{00000000-0008-0000-0000-000034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3" name="Text Box 53">
          <a:extLst>
            <a:ext uri="{FF2B5EF4-FFF2-40B4-BE49-F238E27FC236}">
              <a16:creationId xmlns:a16="http://schemas.microsoft.com/office/drawing/2014/main" id="{00000000-0008-0000-0000-000035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4" name="Text Box 54">
          <a:extLst>
            <a:ext uri="{FF2B5EF4-FFF2-40B4-BE49-F238E27FC236}">
              <a16:creationId xmlns:a16="http://schemas.microsoft.com/office/drawing/2014/main" id="{00000000-0008-0000-0000-000036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5" name="Text Box 55">
          <a:extLst>
            <a:ext uri="{FF2B5EF4-FFF2-40B4-BE49-F238E27FC236}">
              <a16:creationId xmlns:a16="http://schemas.microsoft.com/office/drawing/2014/main" id="{00000000-0008-0000-0000-000037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6" name="Text Box 56">
          <a:extLst>
            <a:ext uri="{FF2B5EF4-FFF2-40B4-BE49-F238E27FC236}">
              <a16:creationId xmlns:a16="http://schemas.microsoft.com/office/drawing/2014/main" id="{00000000-0008-0000-0000-000038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7" name="Text Box 57">
          <a:extLst>
            <a:ext uri="{FF2B5EF4-FFF2-40B4-BE49-F238E27FC236}">
              <a16:creationId xmlns:a16="http://schemas.microsoft.com/office/drawing/2014/main" id="{00000000-0008-0000-0000-000039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8" name="Text Box 58">
          <a:extLst>
            <a:ext uri="{FF2B5EF4-FFF2-40B4-BE49-F238E27FC236}">
              <a16:creationId xmlns:a16="http://schemas.microsoft.com/office/drawing/2014/main" id="{00000000-0008-0000-0000-00003A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59" name="Text Box 59">
          <a:extLst>
            <a:ext uri="{FF2B5EF4-FFF2-40B4-BE49-F238E27FC236}">
              <a16:creationId xmlns:a16="http://schemas.microsoft.com/office/drawing/2014/main" id="{00000000-0008-0000-0000-00003B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0" name="Text Box 60">
          <a:extLst>
            <a:ext uri="{FF2B5EF4-FFF2-40B4-BE49-F238E27FC236}">
              <a16:creationId xmlns:a16="http://schemas.microsoft.com/office/drawing/2014/main" id="{00000000-0008-0000-0000-00003C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1" name="Text Box 61">
          <a:extLst>
            <a:ext uri="{FF2B5EF4-FFF2-40B4-BE49-F238E27FC236}">
              <a16:creationId xmlns:a16="http://schemas.microsoft.com/office/drawing/2014/main" id="{00000000-0008-0000-0000-00003D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2" name="Text Box 62">
          <a:extLst>
            <a:ext uri="{FF2B5EF4-FFF2-40B4-BE49-F238E27FC236}">
              <a16:creationId xmlns:a16="http://schemas.microsoft.com/office/drawing/2014/main" id="{00000000-0008-0000-0000-00003E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3" name="Text Box 63">
          <a:extLst>
            <a:ext uri="{FF2B5EF4-FFF2-40B4-BE49-F238E27FC236}">
              <a16:creationId xmlns:a16="http://schemas.microsoft.com/office/drawing/2014/main" id="{00000000-0008-0000-0000-00003F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4" name="Text Box 64">
          <a:extLst>
            <a:ext uri="{FF2B5EF4-FFF2-40B4-BE49-F238E27FC236}">
              <a16:creationId xmlns:a16="http://schemas.microsoft.com/office/drawing/2014/main" id="{00000000-0008-0000-0000-000040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5" name="Text Box 65">
          <a:extLst>
            <a:ext uri="{FF2B5EF4-FFF2-40B4-BE49-F238E27FC236}">
              <a16:creationId xmlns:a16="http://schemas.microsoft.com/office/drawing/2014/main" id="{00000000-0008-0000-0000-000041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6" name="Text Box 66">
          <a:extLst>
            <a:ext uri="{FF2B5EF4-FFF2-40B4-BE49-F238E27FC236}">
              <a16:creationId xmlns:a16="http://schemas.microsoft.com/office/drawing/2014/main" id="{00000000-0008-0000-0000-000042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7" name="Text Box 67">
          <a:extLst>
            <a:ext uri="{FF2B5EF4-FFF2-40B4-BE49-F238E27FC236}">
              <a16:creationId xmlns:a16="http://schemas.microsoft.com/office/drawing/2014/main" id="{00000000-0008-0000-0000-000043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8" name="Text Box 68">
          <a:extLst>
            <a:ext uri="{FF2B5EF4-FFF2-40B4-BE49-F238E27FC236}">
              <a16:creationId xmlns:a16="http://schemas.microsoft.com/office/drawing/2014/main" id="{00000000-0008-0000-0000-000044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69" name="Text Box 69">
          <a:extLst>
            <a:ext uri="{FF2B5EF4-FFF2-40B4-BE49-F238E27FC236}">
              <a16:creationId xmlns:a16="http://schemas.microsoft.com/office/drawing/2014/main" id="{00000000-0008-0000-0000-000045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0" name="Text Box 70">
          <a:extLst>
            <a:ext uri="{FF2B5EF4-FFF2-40B4-BE49-F238E27FC236}">
              <a16:creationId xmlns:a16="http://schemas.microsoft.com/office/drawing/2014/main" id="{00000000-0008-0000-0000-000046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1" name="Text Box 71">
          <a:extLst>
            <a:ext uri="{FF2B5EF4-FFF2-40B4-BE49-F238E27FC236}">
              <a16:creationId xmlns:a16="http://schemas.microsoft.com/office/drawing/2014/main" id="{00000000-0008-0000-0000-000047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2" name="Text Box 72">
          <a:extLst>
            <a:ext uri="{FF2B5EF4-FFF2-40B4-BE49-F238E27FC236}">
              <a16:creationId xmlns:a16="http://schemas.microsoft.com/office/drawing/2014/main" id="{00000000-0008-0000-0000-000048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3" name="Text Box 73">
          <a:extLst>
            <a:ext uri="{FF2B5EF4-FFF2-40B4-BE49-F238E27FC236}">
              <a16:creationId xmlns:a16="http://schemas.microsoft.com/office/drawing/2014/main" id="{00000000-0008-0000-0000-000049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4" name="Text Box 74">
          <a:extLst>
            <a:ext uri="{FF2B5EF4-FFF2-40B4-BE49-F238E27FC236}">
              <a16:creationId xmlns:a16="http://schemas.microsoft.com/office/drawing/2014/main" id="{00000000-0008-0000-0000-00004A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5" name="Text Box 75">
          <a:extLst>
            <a:ext uri="{FF2B5EF4-FFF2-40B4-BE49-F238E27FC236}">
              <a16:creationId xmlns:a16="http://schemas.microsoft.com/office/drawing/2014/main" id="{00000000-0008-0000-0000-00004B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6" name="Text Box 76">
          <a:extLst>
            <a:ext uri="{FF2B5EF4-FFF2-40B4-BE49-F238E27FC236}">
              <a16:creationId xmlns:a16="http://schemas.microsoft.com/office/drawing/2014/main" id="{00000000-0008-0000-0000-00004C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7" name="Text Box 77">
          <a:extLst>
            <a:ext uri="{FF2B5EF4-FFF2-40B4-BE49-F238E27FC236}">
              <a16:creationId xmlns:a16="http://schemas.microsoft.com/office/drawing/2014/main" id="{00000000-0008-0000-0000-00004D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8" name="Text Box 78">
          <a:extLst>
            <a:ext uri="{FF2B5EF4-FFF2-40B4-BE49-F238E27FC236}">
              <a16:creationId xmlns:a16="http://schemas.microsoft.com/office/drawing/2014/main" id="{00000000-0008-0000-0000-00004E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79" name="Text Box 79">
          <a:extLst>
            <a:ext uri="{FF2B5EF4-FFF2-40B4-BE49-F238E27FC236}">
              <a16:creationId xmlns:a16="http://schemas.microsoft.com/office/drawing/2014/main" id="{00000000-0008-0000-0000-00004F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twoCellAnchor editAs="oneCell">
    <xdr:from>
      <xdr:col>2</xdr:col>
      <xdr:colOff>0</xdr:colOff>
      <xdr:row>324</xdr:row>
      <xdr:rowOff>0</xdr:rowOff>
    </xdr:from>
    <xdr:to>
      <xdr:col>2</xdr:col>
      <xdr:colOff>85725</xdr:colOff>
      <xdr:row>325</xdr:row>
      <xdr:rowOff>47628</xdr:rowOff>
    </xdr:to>
    <xdr:sp macro="" textlink="">
      <xdr:nvSpPr>
        <xdr:cNvPr id="80" name="Text Box 80">
          <a:extLst>
            <a:ext uri="{FF2B5EF4-FFF2-40B4-BE49-F238E27FC236}">
              <a16:creationId xmlns:a16="http://schemas.microsoft.com/office/drawing/2014/main" id="{00000000-0008-0000-0000-000050000000}"/>
            </a:ext>
          </a:extLst>
        </xdr:cNvPr>
        <xdr:cNvSpPr txBox="1">
          <a:spLocks noChangeArrowheads="1"/>
        </xdr:cNvSpPr>
      </xdr:nvSpPr>
      <xdr:spPr bwMode="auto">
        <a:xfrm>
          <a:off x="4495800" y="22440900"/>
          <a:ext cx="85725" cy="20955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ATAGU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aul\c\Mis%20documentos\REGION%20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edro\COLECTOR\FRISA\frisa%203%20Tierra%20Maya\T-MAYA%20DRENAJE\FRISA\QUETZALES%20R-501%20DRENAJE\REGION%2063%20ESTIMACION%20No.8.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uaSec2"/>
      <sheetName val="Catalogo"/>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CANT-FIN"/>
      <sheetName val="ACUM-EST-FIN"/>
      <sheetName val="RES-ZAN"/>
      <sheetName val="GEN-ZAN"/>
      <sheetName val="EXC-TUN"/>
      <sheetName val="GEN-PRA"/>
      <sheetName val="GEN-PGR"/>
      <sheetName val="RES-REL"/>
      <sheetName val="GEN-REL"/>
      <sheetName val="GEN-TUB"/>
      <sheetName val="EXC-REG"/>
      <sheetName val="DES-EXC"/>
      <sheetName val="DES-PRR"/>
      <sheetName val="COL-REG"/>
      <sheetName val="PZA-DES"/>
      <sheetName val="REL-REG"/>
      <sheetName val="REP-BAN"/>
      <sheetName val="POZOS"/>
      <sheetName val="PAS-PEA"/>
      <sheetName val="CER-PRO"/>
      <sheetName val="GEN-VARIOS"/>
      <sheetName val="LIM-OBR"/>
      <sheetName val="GEN-CINTA"/>
      <sheetName val="ACA-REG"/>
      <sheetName val="BOMBEO"/>
      <sheetName val="Hoja1"/>
      <sheetName val="CALLES-POZOS"/>
      <sheetName val="foto-h"/>
      <sheetName val="foto-v"/>
      <sheetName val="RESU-EST"/>
      <sheetName val="ACUM-EST"/>
      <sheetName val="TRAZO"/>
      <sheetName val="TUNELEOS"/>
      <sheetName val="REP-TUBO-63"/>
      <sheetName val="RES-ZAN&lt;3.66"/>
      <sheetName val="GEN-ZAN&lt;3.66"/>
      <sheetName val="RES-ZAN&gt;3.66"/>
      <sheetName val="GEN-ZAN&gt;3.66"/>
      <sheetName val="EXC-ZAN-TOMAS"/>
      <sheetName val="RASANTE"/>
      <sheetName val="PLANTILLA"/>
      <sheetName val="ACOSTILLADO"/>
      <sheetName val="REL-ZAN"/>
      <sheetName val="TUBERIA"/>
      <sheetName val="CAIDA-ADOS"/>
      <sheetName val="PLA-REL-POZ"/>
      <sheetName val="DESCARGAS"/>
      <sheetName val="BANQUETAS"/>
      <sheetName val="REGISTROS"/>
      <sheetName val="EXC-DESC"/>
      <sheetName val="TOMAS"/>
      <sheetName val="PASOS"/>
      <sheetName val="MALLA"/>
      <sheetName val="CERCA"/>
      <sheetName val="CINTA"/>
      <sheetName val="SEÑAL"/>
      <sheetName val="LIMPIEZA-1"/>
      <sheetName val="TRAZO (2)"/>
      <sheetName val="PLA-TOMAS"/>
      <sheetName val="ACOST-TOMAS"/>
      <sheetName val="REL-TOMAS"/>
      <sheetName val="TUBERIA-60"/>
      <sheetName val="PZAS-ESP-PVC"/>
      <sheetName val="VALVULAS"/>
      <sheetName val="CAJA-VALVULAS"/>
      <sheetName val="CONEX-TOMAS"/>
      <sheetName val="EXC-TOMAS"/>
      <sheetName val="REL-TOMAS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2:H426"/>
  <sheetViews>
    <sheetView tabSelected="1" view="pageBreakPreview" zoomScale="85" zoomScaleNormal="85" zoomScaleSheetLayoutView="85" workbookViewId="0">
      <selection activeCell="D18" sqref="D18"/>
    </sheetView>
  </sheetViews>
  <sheetFormatPr baseColWidth="10" defaultRowHeight="15" x14ac:dyDescent="0.25"/>
  <cols>
    <col min="1" max="1" width="14.140625" style="1" bestFit="1" customWidth="1"/>
    <col min="2" max="2" width="59.5703125" style="5" customWidth="1"/>
    <col min="3" max="3" width="9.28515625" style="4" bestFit="1" customWidth="1"/>
    <col min="4" max="4" width="12" style="144" customWidth="1"/>
    <col min="5" max="5" width="13.7109375" style="3" customWidth="1"/>
    <col min="6" max="6" width="17.7109375" style="3" customWidth="1"/>
    <col min="7" max="7" width="16.7109375" style="127" customWidth="1"/>
    <col min="8" max="8" width="17.7109375" style="1" customWidth="1"/>
    <col min="9" max="16384" width="11.42578125" style="1"/>
  </cols>
  <sheetData>
    <row r="2" spans="1:7" s="24" customFormat="1" ht="18.75" x14ac:dyDescent="0.3">
      <c r="A2" s="128" t="s">
        <v>99</v>
      </c>
      <c r="B2" s="128"/>
      <c r="C2" s="128"/>
      <c r="D2" s="128"/>
      <c r="E2" s="128"/>
      <c r="F2" s="128"/>
    </row>
    <row r="3" spans="1:7" s="24" customFormat="1" ht="18.75" x14ac:dyDescent="0.3">
      <c r="A3" s="128"/>
      <c r="B3" s="128"/>
      <c r="C3" s="128"/>
      <c r="D3" s="128"/>
      <c r="E3" s="128"/>
      <c r="F3" s="128"/>
    </row>
    <row r="4" spans="1:7" s="24" customFormat="1" ht="18.75" x14ac:dyDescent="0.3">
      <c r="A4" s="128" t="s">
        <v>0</v>
      </c>
      <c r="B4" s="128"/>
      <c r="C4" s="128"/>
      <c r="D4" s="128"/>
      <c r="E4" s="128"/>
      <c r="F4" s="128"/>
    </row>
    <row r="5" spans="1:7" s="24" customFormat="1" ht="18.75" x14ac:dyDescent="0.3">
      <c r="A5" s="35"/>
      <c r="B5" s="35"/>
      <c r="C5" s="35"/>
      <c r="D5" s="132"/>
      <c r="E5" s="35"/>
      <c r="F5" s="35"/>
    </row>
    <row r="6" spans="1:7" x14ac:dyDescent="0.25">
      <c r="A6" s="23"/>
      <c r="B6" s="22"/>
      <c r="C6" s="21"/>
      <c r="D6" s="133"/>
      <c r="E6" s="19"/>
      <c r="F6" s="19"/>
      <c r="G6" s="1"/>
    </row>
    <row r="7" spans="1:7" s="94" customFormat="1" ht="30.75" customHeight="1" x14ac:dyDescent="0.25">
      <c r="A7" s="37" t="s">
        <v>13</v>
      </c>
      <c r="B7" s="131" t="s">
        <v>368</v>
      </c>
      <c r="C7" s="131"/>
      <c r="D7" s="131"/>
      <c r="E7" s="131"/>
      <c r="F7" s="131"/>
    </row>
    <row r="8" spans="1:7" s="94" customFormat="1" x14ac:dyDescent="0.25">
      <c r="A8" s="37" t="s">
        <v>3</v>
      </c>
      <c r="B8" s="37" t="s">
        <v>96</v>
      </c>
      <c r="C8" s="95"/>
      <c r="D8" s="134"/>
      <c r="E8" s="96"/>
      <c r="F8" s="97"/>
    </row>
    <row r="9" spans="1:7" s="94" customFormat="1" x14ac:dyDescent="0.25">
      <c r="A9" s="37" t="s">
        <v>4</v>
      </c>
      <c r="B9" s="37" t="s">
        <v>88</v>
      </c>
      <c r="C9" s="95"/>
      <c r="D9" s="134"/>
      <c r="E9" s="96"/>
      <c r="F9" s="97"/>
    </row>
    <row r="10" spans="1:7" s="14" customFormat="1" x14ac:dyDescent="0.25">
      <c r="A10" s="18"/>
      <c r="B10" s="18"/>
      <c r="C10" s="17"/>
      <c r="D10" s="135"/>
      <c r="E10" s="16"/>
      <c r="F10" s="15"/>
    </row>
    <row r="11" spans="1:7" s="14" customFormat="1" x14ac:dyDescent="0.25">
      <c r="A11" s="130" t="s">
        <v>87</v>
      </c>
      <c r="B11" s="130"/>
      <c r="C11" s="130"/>
      <c r="D11" s="130"/>
      <c r="E11" s="130"/>
      <c r="F11" s="130"/>
    </row>
    <row r="12" spans="1:7" s="14" customFormat="1" x14ac:dyDescent="0.25">
      <c r="A12" s="18"/>
      <c r="B12" s="18"/>
      <c r="C12" s="17"/>
      <c r="D12" s="135"/>
      <c r="E12" s="16"/>
      <c r="F12" s="15"/>
    </row>
    <row r="13" spans="1:7" x14ac:dyDescent="0.25">
      <c r="A13" s="118" t="s">
        <v>6</v>
      </c>
      <c r="B13" s="118" t="s">
        <v>14</v>
      </c>
      <c r="C13" s="118" t="s">
        <v>2</v>
      </c>
      <c r="D13" s="136" t="s">
        <v>5</v>
      </c>
      <c r="E13" s="118" t="s">
        <v>7</v>
      </c>
      <c r="F13" s="118" t="s">
        <v>8</v>
      </c>
      <c r="G13" s="1"/>
    </row>
    <row r="14" spans="1:7" x14ac:dyDescent="0.25">
      <c r="A14" s="13"/>
      <c r="B14" s="13"/>
      <c r="C14" s="13"/>
      <c r="D14" s="137"/>
      <c r="E14" s="12"/>
      <c r="F14" s="11"/>
      <c r="G14" s="1"/>
    </row>
    <row r="15" spans="1:7" s="41" customFormat="1" x14ac:dyDescent="0.25">
      <c r="A15" s="31" t="s">
        <v>100</v>
      </c>
      <c r="B15" s="38" t="s">
        <v>315</v>
      </c>
      <c r="C15" s="39"/>
      <c r="D15" s="138"/>
      <c r="E15" s="40"/>
      <c r="F15" s="40"/>
    </row>
    <row r="16" spans="1:7" s="41" customFormat="1" ht="12.75" x14ac:dyDescent="0.25">
      <c r="A16" s="10"/>
      <c r="B16" s="42"/>
      <c r="C16" s="39"/>
      <c r="D16" s="138"/>
      <c r="E16" s="40"/>
      <c r="F16" s="40"/>
    </row>
    <row r="17" spans="1:7" s="41" customFormat="1" ht="12.75" x14ac:dyDescent="0.25">
      <c r="A17" s="117" t="s">
        <v>207</v>
      </c>
      <c r="B17" s="42" t="s">
        <v>16</v>
      </c>
      <c r="C17" s="39"/>
      <c r="D17" s="138"/>
      <c r="E17" s="40"/>
      <c r="F17" s="43"/>
    </row>
    <row r="18" spans="1:7" s="41" customFormat="1" ht="25.5" x14ac:dyDescent="0.25">
      <c r="A18" s="44" t="s">
        <v>347</v>
      </c>
      <c r="B18" s="45" t="s">
        <v>348</v>
      </c>
      <c r="C18" s="39" t="s">
        <v>10</v>
      </c>
      <c r="D18" s="139">
        <v>1441</v>
      </c>
      <c r="E18" s="46"/>
      <c r="F18" s="46"/>
      <c r="G18" s="124"/>
    </row>
    <row r="19" spans="1:7" s="41" customFormat="1" ht="12.75" x14ac:dyDescent="0.25">
      <c r="A19" s="39"/>
      <c r="B19" s="45"/>
      <c r="C19" s="39"/>
      <c r="D19" s="139"/>
      <c r="E19" s="46"/>
      <c r="F19" s="46"/>
    </row>
    <row r="20" spans="1:7" s="41" customFormat="1" ht="51" x14ac:dyDescent="0.25">
      <c r="A20" s="44" t="s">
        <v>318</v>
      </c>
      <c r="B20" s="45" t="s">
        <v>319</v>
      </c>
      <c r="C20" s="39" t="s">
        <v>12</v>
      </c>
      <c r="D20" s="139">
        <v>4427</v>
      </c>
      <c r="E20" s="46"/>
      <c r="F20" s="46"/>
      <c r="G20" s="124"/>
    </row>
    <row r="21" spans="1:7" s="41" customFormat="1" ht="12.75" x14ac:dyDescent="0.25">
      <c r="A21" s="39"/>
      <c r="B21" s="45"/>
      <c r="C21" s="39"/>
      <c r="D21" s="139"/>
      <c r="E21" s="46"/>
      <c r="F21" s="46"/>
    </row>
    <row r="22" spans="1:7" s="41" customFormat="1" ht="63.75" x14ac:dyDescent="0.25">
      <c r="A22" s="44" t="s">
        <v>101</v>
      </c>
      <c r="B22" s="45" t="s">
        <v>71</v>
      </c>
      <c r="C22" s="39" t="s">
        <v>10</v>
      </c>
      <c r="D22" s="139">
        <v>1560</v>
      </c>
      <c r="E22" s="46"/>
      <c r="F22" s="46"/>
      <c r="G22" s="124"/>
    </row>
    <row r="23" spans="1:7" s="41" customFormat="1" ht="12.75" x14ac:dyDescent="0.25">
      <c r="B23" s="45"/>
      <c r="C23" s="39"/>
      <c r="D23" s="139"/>
      <c r="E23" s="47" t="str">
        <f>CONCATENATE("SUBTOTAL ",B17,)</f>
        <v>SUBTOTAL TRABAJOS PRELIMINARES</v>
      </c>
      <c r="F23" s="48"/>
    </row>
    <row r="24" spans="1:7" s="41" customFormat="1" ht="12.75" x14ac:dyDescent="0.25">
      <c r="B24" s="45"/>
      <c r="C24" s="39"/>
      <c r="D24" s="139"/>
      <c r="E24" s="40"/>
      <c r="F24" s="43"/>
    </row>
    <row r="25" spans="1:7" s="41" customFormat="1" ht="12.75" x14ac:dyDescent="0.25">
      <c r="A25" s="117" t="s">
        <v>208</v>
      </c>
      <c r="B25" s="42" t="s">
        <v>21</v>
      </c>
      <c r="C25" s="39"/>
      <c r="D25" s="139"/>
      <c r="E25" s="40"/>
      <c r="F25" s="43"/>
    </row>
    <row r="26" spans="1:7" s="41" customFormat="1" ht="63.75" x14ac:dyDescent="0.25">
      <c r="A26" s="39" t="s">
        <v>359</v>
      </c>
      <c r="B26" s="45" t="s">
        <v>360</v>
      </c>
      <c r="C26" s="39" t="s">
        <v>11</v>
      </c>
      <c r="D26" s="139">
        <v>1328.1</v>
      </c>
      <c r="E26" s="123"/>
      <c r="F26" s="46"/>
      <c r="G26" s="124"/>
    </row>
    <row r="27" spans="1:7" s="41" customFormat="1" ht="12.75" x14ac:dyDescent="0.25">
      <c r="A27" s="39"/>
      <c r="B27" s="45"/>
      <c r="C27" s="39"/>
      <c r="D27" s="139"/>
      <c r="E27" s="46"/>
      <c r="F27" s="46"/>
    </row>
    <row r="28" spans="1:7" s="41" customFormat="1" ht="63.75" x14ac:dyDescent="0.25">
      <c r="A28" s="39" t="s">
        <v>366</v>
      </c>
      <c r="B28" s="45" t="s">
        <v>367</v>
      </c>
      <c r="C28" s="39" t="s">
        <v>11</v>
      </c>
      <c r="D28" s="139">
        <v>1328.1</v>
      </c>
      <c r="E28" s="46"/>
      <c r="F28" s="46"/>
      <c r="G28" s="124"/>
    </row>
    <row r="29" spans="1:7" s="41" customFormat="1" ht="12.75" x14ac:dyDescent="0.25">
      <c r="A29" s="39"/>
      <c r="B29" s="45"/>
      <c r="C29" s="39"/>
      <c r="D29" s="139"/>
      <c r="E29" s="46"/>
      <c r="F29" s="46"/>
    </row>
    <row r="30" spans="1:7" s="41" customFormat="1" ht="38.25" x14ac:dyDescent="0.25">
      <c r="A30" s="39" t="s">
        <v>320</v>
      </c>
      <c r="B30" s="45" t="s">
        <v>321</v>
      </c>
      <c r="C30" s="39" t="s">
        <v>11</v>
      </c>
      <c r="D30" s="139">
        <v>265.62</v>
      </c>
      <c r="E30" s="46"/>
      <c r="F30" s="46"/>
      <c r="G30" s="124"/>
    </row>
    <row r="31" spans="1:7" s="41" customFormat="1" ht="12.75" x14ac:dyDescent="0.25">
      <c r="A31" s="39"/>
      <c r="B31" s="45"/>
      <c r="C31" s="39"/>
      <c r="D31" s="139"/>
      <c r="E31" s="46"/>
      <c r="F31" s="46"/>
    </row>
    <row r="32" spans="1:7" s="41" customFormat="1" ht="51" x14ac:dyDescent="0.25">
      <c r="A32" s="39" t="s">
        <v>322</v>
      </c>
      <c r="B32" s="45" t="s">
        <v>324</v>
      </c>
      <c r="C32" s="39" t="s">
        <v>11</v>
      </c>
      <c r="D32" s="139">
        <v>979.07</v>
      </c>
      <c r="E32" s="46"/>
      <c r="F32" s="46"/>
      <c r="G32" s="124"/>
    </row>
    <row r="33" spans="1:7" s="41" customFormat="1" ht="12.75" x14ac:dyDescent="0.25">
      <c r="A33" s="39"/>
      <c r="B33" s="45"/>
      <c r="C33" s="39"/>
      <c r="D33" s="139"/>
      <c r="E33" s="46"/>
      <c r="F33" s="46"/>
    </row>
    <row r="34" spans="1:7" s="41" customFormat="1" ht="63.75" x14ac:dyDescent="0.25">
      <c r="A34" s="39" t="s">
        <v>323</v>
      </c>
      <c r="B34" s="45" t="s">
        <v>325</v>
      </c>
      <c r="C34" s="39" t="s">
        <v>11</v>
      </c>
      <c r="D34" s="139">
        <v>278.26</v>
      </c>
      <c r="E34" s="46"/>
      <c r="F34" s="46"/>
      <c r="G34" s="124"/>
    </row>
    <row r="35" spans="1:7" s="41" customFormat="1" ht="12.75" x14ac:dyDescent="0.25">
      <c r="A35" s="39"/>
      <c r="B35" s="45"/>
      <c r="C35" s="39"/>
      <c r="D35" s="139"/>
      <c r="E35" s="46"/>
      <c r="F35" s="46"/>
    </row>
    <row r="36" spans="1:7" s="41" customFormat="1" ht="63.75" x14ac:dyDescent="0.25">
      <c r="A36" s="39" t="s">
        <v>361</v>
      </c>
      <c r="B36" s="45" t="s">
        <v>362</v>
      </c>
      <c r="C36" s="39" t="s">
        <v>11</v>
      </c>
      <c r="D36" s="139">
        <v>1113.05</v>
      </c>
      <c r="E36" s="46"/>
      <c r="F36" s="46"/>
      <c r="G36" s="124"/>
    </row>
    <row r="37" spans="1:7" s="41" customFormat="1" ht="12.75" x14ac:dyDescent="0.25">
      <c r="A37" s="39"/>
      <c r="B37" s="45"/>
      <c r="C37" s="39"/>
      <c r="D37" s="139"/>
      <c r="E37" s="47" t="str">
        <f>CONCATENATE("SUBTOTAL ",B25,)</f>
        <v>SUBTOTAL OBRA CIVIL</v>
      </c>
      <c r="F37" s="48"/>
    </row>
    <row r="38" spans="1:7" s="41" customFormat="1" ht="12.75" x14ac:dyDescent="0.25">
      <c r="A38" s="39"/>
      <c r="B38" s="45"/>
      <c r="C38" s="39"/>
      <c r="D38" s="139"/>
      <c r="E38" s="46"/>
      <c r="F38" s="46"/>
    </row>
    <row r="39" spans="1:7" s="41" customFormat="1" ht="12.75" x14ac:dyDescent="0.25">
      <c r="A39" s="117" t="s">
        <v>209</v>
      </c>
      <c r="B39" s="42" t="s">
        <v>20</v>
      </c>
      <c r="C39" s="39"/>
      <c r="D39" s="139"/>
      <c r="E39" s="46"/>
      <c r="F39" s="46"/>
    </row>
    <row r="40" spans="1:7" s="41" customFormat="1" ht="38.25" x14ac:dyDescent="0.25">
      <c r="A40" s="39" t="s">
        <v>102</v>
      </c>
      <c r="B40" s="45" t="s">
        <v>103</v>
      </c>
      <c r="C40" s="39" t="s">
        <v>12</v>
      </c>
      <c r="D40" s="139">
        <v>4427</v>
      </c>
      <c r="E40" s="46"/>
      <c r="F40" s="46"/>
      <c r="G40" s="124"/>
    </row>
    <row r="41" spans="1:7" s="41" customFormat="1" ht="12.75" x14ac:dyDescent="0.25">
      <c r="A41" s="39"/>
      <c r="B41" s="45"/>
      <c r="C41" s="39"/>
      <c r="D41" s="139"/>
      <c r="E41" s="46"/>
      <c r="F41" s="46"/>
    </row>
    <row r="42" spans="1:7" s="41" customFormat="1" ht="38.25" x14ac:dyDescent="0.25">
      <c r="A42" s="39" t="s">
        <v>104</v>
      </c>
      <c r="B42" s="45" t="s">
        <v>105</v>
      </c>
      <c r="C42" s="39" t="s">
        <v>12</v>
      </c>
      <c r="D42" s="139">
        <v>4427</v>
      </c>
      <c r="E42" s="46"/>
      <c r="F42" s="46"/>
      <c r="G42" s="124"/>
    </row>
    <row r="43" spans="1:7" s="41" customFormat="1" ht="12.75" x14ac:dyDescent="0.25">
      <c r="B43" s="45"/>
      <c r="C43" s="39"/>
      <c r="D43" s="139"/>
      <c r="E43" s="40"/>
      <c r="F43" s="43"/>
    </row>
    <row r="44" spans="1:7" s="41" customFormat="1" ht="38.25" x14ac:dyDescent="0.25">
      <c r="A44" s="39"/>
      <c r="B44" s="45" t="s">
        <v>120</v>
      </c>
      <c r="C44" s="39"/>
      <c r="D44" s="139"/>
      <c r="E44" s="40"/>
      <c r="F44" s="43"/>
    </row>
    <row r="45" spans="1:7" s="49" customFormat="1" ht="12.75" x14ac:dyDescent="0.25">
      <c r="A45" s="39" t="s">
        <v>106</v>
      </c>
      <c r="B45" s="45" t="s">
        <v>122</v>
      </c>
      <c r="C45" s="39" t="s">
        <v>9</v>
      </c>
      <c r="D45" s="139">
        <v>20</v>
      </c>
      <c r="E45" s="46"/>
      <c r="F45" s="46"/>
      <c r="G45" s="125"/>
    </row>
    <row r="46" spans="1:7" s="49" customFormat="1" ht="12.75" x14ac:dyDescent="0.25">
      <c r="A46" s="39" t="s">
        <v>107</v>
      </c>
      <c r="B46" s="45" t="s">
        <v>123</v>
      </c>
      <c r="C46" s="39" t="s">
        <v>9</v>
      </c>
      <c r="D46" s="139">
        <v>3</v>
      </c>
      <c r="E46" s="46"/>
      <c r="F46" s="46"/>
      <c r="G46" s="125"/>
    </row>
    <row r="47" spans="1:7" s="49" customFormat="1" ht="12.75" x14ac:dyDescent="0.25">
      <c r="A47" s="39" t="s">
        <v>108</v>
      </c>
      <c r="B47" s="45" t="s">
        <v>124</v>
      </c>
      <c r="C47" s="39" t="s">
        <v>9</v>
      </c>
      <c r="D47" s="139">
        <v>3</v>
      </c>
      <c r="E47" s="46"/>
      <c r="F47" s="46"/>
      <c r="G47" s="125"/>
    </row>
    <row r="48" spans="1:7" s="49" customFormat="1" ht="12.75" x14ac:dyDescent="0.25">
      <c r="A48" s="39" t="s">
        <v>109</v>
      </c>
      <c r="B48" s="45" t="s">
        <v>125</v>
      </c>
      <c r="C48" s="39" t="s">
        <v>9</v>
      </c>
      <c r="D48" s="139">
        <v>8</v>
      </c>
      <c r="E48" s="46"/>
      <c r="F48" s="46"/>
      <c r="G48" s="125"/>
    </row>
    <row r="49" spans="1:7" s="49" customFormat="1" ht="12.75" x14ac:dyDescent="0.25">
      <c r="A49" s="39" t="s">
        <v>110</v>
      </c>
      <c r="B49" s="45" t="s">
        <v>126</v>
      </c>
      <c r="C49" s="39" t="s">
        <v>9</v>
      </c>
      <c r="D49" s="139">
        <v>1</v>
      </c>
      <c r="E49" s="46"/>
      <c r="F49" s="46"/>
      <c r="G49" s="125"/>
    </row>
    <row r="50" spans="1:7" s="49" customFormat="1" ht="12.75" x14ac:dyDescent="0.25">
      <c r="A50" s="39" t="s">
        <v>111</v>
      </c>
      <c r="B50" s="45" t="s">
        <v>127</v>
      </c>
      <c r="C50" s="39" t="s">
        <v>9</v>
      </c>
      <c r="D50" s="139">
        <v>16</v>
      </c>
      <c r="E50" s="46"/>
      <c r="F50" s="46"/>
      <c r="G50" s="125"/>
    </row>
    <row r="51" spans="1:7" s="49" customFormat="1" ht="12.75" x14ac:dyDescent="0.25">
      <c r="A51" s="39" t="s">
        <v>112</v>
      </c>
      <c r="B51" s="45" t="s">
        <v>128</v>
      </c>
      <c r="C51" s="39" t="s">
        <v>9</v>
      </c>
      <c r="D51" s="139">
        <v>7</v>
      </c>
      <c r="E51" s="46"/>
      <c r="F51" s="46"/>
      <c r="G51" s="125"/>
    </row>
    <row r="52" spans="1:7" s="49" customFormat="1" ht="12.75" x14ac:dyDescent="0.25">
      <c r="A52" s="39" t="s">
        <v>113</v>
      </c>
      <c r="B52" s="45" t="s">
        <v>129</v>
      </c>
      <c r="C52" s="39" t="s">
        <v>9</v>
      </c>
      <c r="D52" s="139">
        <v>6</v>
      </c>
      <c r="E52" s="46"/>
      <c r="F52" s="46"/>
      <c r="G52" s="125"/>
    </row>
    <row r="53" spans="1:7" s="49" customFormat="1" ht="12.75" x14ac:dyDescent="0.25">
      <c r="A53" s="39" t="s">
        <v>114</v>
      </c>
      <c r="B53" s="45" t="s">
        <v>130</v>
      </c>
      <c r="C53" s="39" t="s">
        <v>9</v>
      </c>
      <c r="D53" s="139">
        <v>2</v>
      </c>
      <c r="E53" s="46"/>
      <c r="F53" s="46"/>
      <c r="G53" s="125"/>
    </row>
    <row r="54" spans="1:7" s="49" customFormat="1" ht="12.75" x14ac:dyDescent="0.25">
      <c r="A54" s="39" t="s">
        <v>115</v>
      </c>
      <c r="B54" s="45" t="s">
        <v>131</v>
      </c>
      <c r="C54" s="39" t="s">
        <v>9</v>
      </c>
      <c r="D54" s="139">
        <v>2</v>
      </c>
      <c r="E54" s="46"/>
      <c r="F54" s="46"/>
      <c r="G54" s="125"/>
    </row>
    <row r="55" spans="1:7" s="49" customFormat="1" ht="12.75" x14ac:dyDescent="0.25">
      <c r="A55" s="39" t="s">
        <v>116</v>
      </c>
      <c r="B55" s="45" t="s">
        <v>132</v>
      </c>
      <c r="C55" s="39" t="s">
        <v>9</v>
      </c>
      <c r="D55" s="139">
        <v>2</v>
      </c>
      <c r="E55" s="46"/>
      <c r="F55" s="46"/>
      <c r="G55" s="125"/>
    </row>
    <row r="56" spans="1:7" s="49" customFormat="1" ht="12.75" x14ac:dyDescent="0.25">
      <c r="A56" s="39" t="s">
        <v>117</v>
      </c>
      <c r="B56" s="45" t="s">
        <v>133</v>
      </c>
      <c r="C56" s="39" t="s">
        <v>9</v>
      </c>
      <c r="D56" s="139">
        <v>9</v>
      </c>
      <c r="E56" s="46"/>
      <c r="F56" s="46"/>
      <c r="G56" s="125"/>
    </row>
    <row r="57" spans="1:7" s="41" customFormat="1" ht="12.75" x14ac:dyDescent="0.25">
      <c r="B57" s="45"/>
      <c r="C57" s="39"/>
      <c r="D57" s="139"/>
      <c r="E57" s="40"/>
      <c r="F57" s="40"/>
    </row>
    <row r="58" spans="1:7" s="41" customFormat="1" ht="38.25" x14ac:dyDescent="0.25">
      <c r="A58" s="39"/>
      <c r="B58" s="45" t="s">
        <v>121</v>
      </c>
      <c r="C58" s="39"/>
      <c r="D58" s="139"/>
      <c r="E58" s="40"/>
      <c r="F58" s="40"/>
    </row>
    <row r="59" spans="1:7" s="49" customFormat="1" ht="12.75" x14ac:dyDescent="0.25">
      <c r="A59" s="39" t="s">
        <v>118</v>
      </c>
      <c r="B59" s="45" t="str">
        <f t="shared" ref="B59:B65" si="0">B45</f>
        <v>TEE DE 3" X 3" DE DIÁMETRO</v>
      </c>
      <c r="C59" s="39" t="s">
        <v>9</v>
      </c>
      <c r="D59" s="139">
        <v>20</v>
      </c>
      <c r="E59" s="46"/>
      <c r="F59" s="46"/>
      <c r="G59" s="125"/>
    </row>
    <row r="60" spans="1:7" s="49" customFormat="1" ht="12.75" x14ac:dyDescent="0.25">
      <c r="A60" s="39" t="s">
        <v>119</v>
      </c>
      <c r="B60" s="45" t="str">
        <f t="shared" si="0"/>
        <v>TEE DE 3" X 2 1/2" DE DIÁMETRO</v>
      </c>
      <c r="C60" s="39" t="s">
        <v>9</v>
      </c>
      <c r="D60" s="139">
        <v>3</v>
      </c>
      <c r="E60" s="46"/>
      <c r="F60" s="46"/>
      <c r="G60" s="125"/>
    </row>
    <row r="61" spans="1:7" s="49" customFormat="1" ht="12.75" x14ac:dyDescent="0.25">
      <c r="A61" s="39" t="s">
        <v>134</v>
      </c>
      <c r="B61" s="45" t="str">
        <f t="shared" si="0"/>
        <v>CRUZ DE 3" X 3" DE DIÁMETRO</v>
      </c>
      <c r="C61" s="39" t="s">
        <v>9</v>
      </c>
      <c r="D61" s="139">
        <v>3</v>
      </c>
      <c r="E61" s="46"/>
      <c r="F61" s="46"/>
      <c r="G61" s="125"/>
    </row>
    <row r="62" spans="1:7" s="49" customFormat="1" ht="12.75" x14ac:dyDescent="0.25">
      <c r="A62" s="39" t="s">
        <v>135</v>
      </c>
      <c r="B62" s="45" t="str">
        <f>B48</f>
        <v>TAPON CAMPANA DE 3" DE DIÁMETRO</v>
      </c>
      <c r="C62" s="39" t="s">
        <v>9</v>
      </c>
      <c r="D62" s="139">
        <v>8</v>
      </c>
      <c r="E62" s="46"/>
      <c r="F62" s="46"/>
      <c r="G62" s="125"/>
    </row>
    <row r="63" spans="1:7" s="49" customFormat="1" ht="12.75" x14ac:dyDescent="0.25">
      <c r="A63" s="39" t="s">
        <v>136</v>
      </c>
      <c r="B63" s="45" t="str">
        <f t="shared" si="0"/>
        <v>EXTREMIDAD ESPIGA DE 3" DE DIÁMETRO</v>
      </c>
      <c r="C63" s="39" t="s">
        <v>9</v>
      </c>
      <c r="D63" s="139">
        <v>1</v>
      </c>
      <c r="E63" s="46"/>
      <c r="F63" s="46"/>
      <c r="G63" s="125"/>
    </row>
    <row r="64" spans="1:7" s="49" customFormat="1" ht="12.75" x14ac:dyDescent="0.25">
      <c r="A64" s="39" t="s">
        <v>137</v>
      </c>
      <c r="B64" s="45" t="str">
        <f t="shared" si="0"/>
        <v>COPLE DE REPARACIÓN DE 3" DE DIÁMETRO</v>
      </c>
      <c r="C64" s="39" t="s">
        <v>9</v>
      </c>
      <c r="D64" s="139">
        <v>16</v>
      </c>
      <c r="E64" s="46"/>
      <c r="F64" s="46"/>
      <c r="G64" s="125"/>
    </row>
    <row r="65" spans="1:7" s="49" customFormat="1" ht="12.75" x14ac:dyDescent="0.25">
      <c r="A65" s="39" t="s">
        <v>138</v>
      </c>
      <c r="B65" s="45" t="str">
        <f t="shared" si="0"/>
        <v>COPLE DE REPARACIÓN DE 2 1/2" DE DIÁMETRO</v>
      </c>
      <c r="C65" s="39" t="s">
        <v>9</v>
      </c>
      <c r="D65" s="139">
        <v>7</v>
      </c>
      <c r="E65" s="46"/>
      <c r="F65" s="46"/>
      <c r="G65" s="125"/>
    </row>
    <row r="66" spans="1:7" s="49" customFormat="1" ht="12.75" x14ac:dyDescent="0.25">
      <c r="A66" s="39" t="s">
        <v>139</v>
      </c>
      <c r="B66" s="45" t="str">
        <f t="shared" ref="B66:B70" si="1">B52</f>
        <v>CODO DE 90° X 3" DE DIÁMETRO</v>
      </c>
      <c r="C66" s="39" t="s">
        <v>9</v>
      </c>
      <c r="D66" s="139">
        <v>6</v>
      </c>
      <c r="E66" s="46"/>
      <c r="F66" s="46"/>
      <c r="G66" s="125"/>
    </row>
    <row r="67" spans="1:7" s="49" customFormat="1" ht="12.75" x14ac:dyDescent="0.25">
      <c r="A67" s="39" t="s">
        <v>140</v>
      </c>
      <c r="B67" s="45" t="str">
        <f t="shared" si="1"/>
        <v>REDUCCION CAMPANA DE 3" X 2 1/2" DE DIÁMETRO</v>
      </c>
      <c r="C67" s="39" t="s">
        <v>9</v>
      </c>
      <c r="D67" s="139">
        <v>2</v>
      </c>
      <c r="E67" s="46"/>
      <c r="F67" s="46"/>
      <c r="G67" s="125"/>
    </row>
    <row r="68" spans="1:7" s="49" customFormat="1" ht="12.75" x14ac:dyDescent="0.25">
      <c r="A68" s="39" t="s">
        <v>141</v>
      </c>
      <c r="B68" s="45" t="str">
        <f t="shared" si="1"/>
        <v>REDUCCION ESPIGA DE 3" X 2 1/2" DE DIAMETRO</v>
      </c>
      <c r="C68" s="39" t="s">
        <v>9</v>
      </c>
      <c r="D68" s="139">
        <v>2</v>
      </c>
      <c r="E68" s="46"/>
      <c r="F68" s="46"/>
      <c r="G68" s="125"/>
    </row>
    <row r="69" spans="1:7" s="49" customFormat="1" ht="12.75" x14ac:dyDescent="0.25">
      <c r="A69" s="39" t="s">
        <v>142</v>
      </c>
      <c r="B69" s="45" t="str">
        <f t="shared" si="1"/>
        <v>CODO DE 22° X 3" DE DIÁMETRO</v>
      </c>
      <c r="C69" s="39" t="s">
        <v>9</v>
      </c>
      <c r="D69" s="139">
        <v>2</v>
      </c>
      <c r="E69" s="46"/>
      <c r="F69" s="46"/>
      <c r="G69" s="125"/>
    </row>
    <row r="70" spans="1:7" s="49" customFormat="1" ht="12.75" x14ac:dyDescent="0.25">
      <c r="A70" s="39" t="s">
        <v>143</v>
      </c>
      <c r="B70" s="45" t="str">
        <f t="shared" si="1"/>
        <v>CODO DE 45° X 3" DE DIÁMETRO</v>
      </c>
      <c r="C70" s="39" t="s">
        <v>9</v>
      </c>
      <c r="D70" s="139">
        <v>9</v>
      </c>
      <c r="E70" s="46"/>
      <c r="F70" s="46"/>
      <c r="G70" s="125"/>
    </row>
    <row r="71" spans="1:7" s="41" customFormat="1" ht="12.75" x14ac:dyDescent="0.25">
      <c r="A71" s="39"/>
      <c r="B71" s="45"/>
      <c r="C71" s="39"/>
      <c r="D71" s="139"/>
      <c r="E71" s="47" t="str">
        <f>CONCATENATE("SUBTOTAL ",B39,)</f>
        <v>SUBTOTAL TUBERIAS Y PIEZAS ESPECIALES</v>
      </c>
      <c r="F71" s="48"/>
    </row>
    <row r="72" spans="1:7" s="41" customFormat="1" ht="12.75" x14ac:dyDescent="0.25">
      <c r="A72" s="39"/>
      <c r="B72" s="45"/>
      <c r="C72" s="39"/>
      <c r="D72" s="139"/>
      <c r="E72" s="47"/>
      <c r="F72" s="48"/>
    </row>
    <row r="73" spans="1:7" s="41" customFormat="1" ht="12.75" x14ac:dyDescent="0.25">
      <c r="A73" s="117" t="s">
        <v>210</v>
      </c>
      <c r="B73" s="42" t="s">
        <v>37</v>
      </c>
      <c r="C73" s="39"/>
      <c r="D73" s="139"/>
      <c r="E73" s="40"/>
      <c r="F73" s="43"/>
    </row>
    <row r="74" spans="1:7" s="41" customFormat="1" ht="51" x14ac:dyDescent="0.25">
      <c r="A74" s="39" t="s">
        <v>326</v>
      </c>
      <c r="B74" s="45" t="s">
        <v>38</v>
      </c>
      <c r="C74" s="39" t="s">
        <v>12</v>
      </c>
      <c r="D74" s="139">
        <v>1452</v>
      </c>
      <c r="E74" s="46"/>
      <c r="F74" s="46"/>
      <c r="G74" s="124"/>
    </row>
    <row r="75" spans="1:7" s="41" customFormat="1" ht="12.75" x14ac:dyDescent="0.25">
      <c r="A75" s="39"/>
      <c r="B75" s="45"/>
      <c r="C75" s="39"/>
      <c r="D75" s="139"/>
      <c r="E75" s="46"/>
      <c r="F75" s="46"/>
    </row>
    <row r="76" spans="1:7" s="41" customFormat="1" ht="38.25" x14ac:dyDescent="0.25">
      <c r="A76" s="39" t="s">
        <v>144</v>
      </c>
      <c r="B76" s="45" t="s">
        <v>145</v>
      </c>
      <c r="C76" s="39" t="s">
        <v>9</v>
      </c>
      <c r="D76" s="139">
        <v>113</v>
      </c>
      <c r="E76" s="46"/>
      <c r="F76" s="46"/>
      <c r="G76" s="124"/>
    </row>
    <row r="77" spans="1:7" s="41" customFormat="1" ht="12.75" x14ac:dyDescent="0.25">
      <c r="A77" s="39"/>
      <c r="B77" s="45"/>
      <c r="C77" s="39"/>
      <c r="D77" s="139"/>
      <c r="E77" s="46"/>
      <c r="F77" s="46"/>
    </row>
    <row r="78" spans="1:7" s="41" customFormat="1" ht="38.25" x14ac:dyDescent="0.25">
      <c r="A78" s="39" t="s">
        <v>314</v>
      </c>
      <c r="B78" s="45" t="s">
        <v>146</v>
      </c>
      <c r="C78" s="39" t="s">
        <v>9</v>
      </c>
      <c r="D78" s="139">
        <v>7</v>
      </c>
      <c r="E78" s="46"/>
      <c r="F78" s="46"/>
      <c r="G78" s="124"/>
    </row>
    <row r="79" spans="1:7" s="41" customFormat="1" ht="12.75" x14ac:dyDescent="0.25">
      <c r="A79" s="39"/>
      <c r="B79" s="45"/>
      <c r="C79" s="39"/>
      <c r="D79" s="139"/>
      <c r="E79" s="46"/>
      <c r="F79" s="46"/>
    </row>
    <row r="80" spans="1:7" s="41" customFormat="1" ht="38.25" x14ac:dyDescent="0.25">
      <c r="A80" s="39" t="s">
        <v>148</v>
      </c>
      <c r="B80" s="45" t="s">
        <v>147</v>
      </c>
      <c r="C80" s="39" t="s">
        <v>9</v>
      </c>
      <c r="D80" s="139">
        <v>1</v>
      </c>
      <c r="E80" s="46"/>
      <c r="F80" s="46"/>
      <c r="G80" s="124"/>
    </row>
    <row r="81" spans="1:7" s="41" customFormat="1" ht="12.75" x14ac:dyDescent="0.25">
      <c r="A81" s="39"/>
      <c r="B81" s="45"/>
      <c r="C81" s="39"/>
      <c r="D81" s="139"/>
      <c r="E81" s="46"/>
      <c r="F81" s="46"/>
    </row>
    <row r="82" spans="1:7" s="41" customFormat="1" ht="25.5" x14ac:dyDescent="0.25">
      <c r="A82" s="39" t="s">
        <v>149</v>
      </c>
      <c r="B82" s="45" t="s">
        <v>19</v>
      </c>
      <c r="C82" s="39" t="s">
        <v>9</v>
      </c>
      <c r="D82" s="139">
        <v>242</v>
      </c>
      <c r="E82" s="46"/>
      <c r="F82" s="46"/>
      <c r="G82" s="124"/>
    </row>
    <row r="83" spans="1:7" s="41" customFormat="1" ht="12.75" x14ac:dyDescent="0.25">
      <c r="A83" s="39"/>
      <c r="B83" s="45"/>
      <c r="C83" s="39"/>
      <c r="D83" s="139"/>
      <c r="E83" s="46"/>
      <c r="F83" s="46"/>
    </row>
    <row r="84" spans="1:7" s="41" customFormat="1" ht="38.25" x14ac:dyDescent="0.25">
      <c r="A84" s="39" t="s">
        <v>150</v>
      </c>
      <c r="B84" s="45" t="s">
        <v>327</v>
      </c>
      <c r="C84" s="39" t="s">
        <v>9</v>
      </c>
      <c r="D84" s="139">
        <v>91</v>
      </c>
      <c r="E84" s="46"/>
      <c r="F84" s="46"/>
      <c r="G84" s="124"/>
    </row>
    <row r="85" spans="1:7" s="41" customFormat="1" ht="12.75" x14ac:dyDescent="0.25">
      <c r="A85" s="39"/>
      <c r="B85" s="45"/>
      <c r="C85" s="39"/>
      <c r="D85" s="139"/>
      <c r="E85" s="46"/>
      <c r="F85" s="46"/>
    </row>
    <row r="86" spans="1:7" s="41" customFormat="1" ht="38.25" x14ac:dyDescent="0.25">
      <c r="A86" s="39" t="s">
        <v>309</v>
      </c>
      <c r="B86" s="45" t="s">
        <v>310</v>
      </c>
      <c r="C86" s="39" t="s">
        <v>9</v>
      </c>
      <c r="D86" s="139">
        <v>4</v>
      </c>
      <c r="E86" s="46"/>
      <c r="F86" s="46"/>
      <c r="G86" s="124"/>
    </row>
    <row r="87" spans="1:7" s="41" customFormat="1" ht="12.75" x14ac:dyDescent="0.25">
      <c r="A87" s="39"/>
      <c r="B87" s="45"/>
      <c r="C87" s="39"/>
      <c r="D87" s="139"/>
      <c r="E87" s="46"/>
      <c r="F87" s="46"/>
    </row>
    <row r="88" spans="1:7" s="41" customFormat="1" ht="63.75" x14ac:dyDescent="0.25">
      <c r="A88" s="39" t="s">
        <v>206</v>
      </c>
      <c r="B88" s="45" t="s">
        <v>350</v>
      </c>
      <c r="C88" s="39" t="s">
        <v>9</v>
      </c>
      <c r="D88" s="139">
        <v>121</v>
      </c>
      <c r="E88" s="46"/>
      <c r="F88" s="46"/>
      <c r="G88" s="124"/>
    </row>
    <row r="89" spans="1:7" s="41" customFormat="1" ht="12.75" x14ac:dyDescent="0.25">
      <c r="B89" s="45"/>
      <c r="C89" s="39"/>
      <c r="D89" s="139"/>
      <c r="E89" s="47" t="str">
        <f>CONCATENATE("SUBTOTAL ",B73,)</f>
        <v>SUBTOTAL TOMAS DOMICILIARIAS</v>
      </c>
      <c r="F89" s="48"/>
    </row>
    <row r="90" spans="1:7" s="41" customFormat="1" ht="12.75" x14ac:dyDescent="0.25">
      <c r="B90" s="45"/>
      <c r="C90" s="39"/>
      <c r="D90" s="139"/>
      <c r="E90" s="43"/>
      <c r="F90" s="43"/>
    </row>
    <row r="91" spans="1:7" s="41" customFormat="1" ht="12.75" x14ac:dyDescent="0.25">
      <c r="A91" s="117" t="s">
        <v>211</v>
      </c>
      <c r="B91" s="42" t="s">
        <v>18</v>
      </c>
      <c r="C91" s="39"/>
      <c r="D91" s="139"/>
      <c r="E91" s="40"/>
      <c r="F91" s="43"/>
    </row>
    <row r="92" spans="1:7" s="41" customFormat="1" ht="38.25" x14ac:dyDescent="0.25">
      <c r="A92" s="39" t="s">
        <v>162</v>
      </c>
      <c r="B92" s="52" t="s">
        <v>163</v>
      </c>
      <c r="C92" s="39" t="s">
        <v>11</v>
      </c>
      <c r="D92" s="139">
        <v>1.46</v>
      </c>
      <c r="E92" s="46"/>
      <c r="F92" s="46"/>
      <c r="G92" s="124"/>
    </row>
    <row r="93" spans="1:7" s="41" customFormat="1" ht="12.75" x14ac:dyDescent="0.25">
      <c r="A93" s="39"/>
      <c r="B93" s="52"/>
      <c r="C93" s="39"/>
      <c r="D93" s="139"/>
      <c r="E93" s="46"/>
      <c r="F93" s="46"/>
    </row>
    <row r="94" spans="1:7" s="41" customFormat="1" ht="51" x14ac:dyDescent="0.25">
      <c r="A94" s="39" t="s">
        <v>164</v>
      </c>
      <c r="B94" s="52" t="s">
        <v>72</v>
      </c>
      <c r="C94" s="39" t="s">
        <v>11</v>
      </c>
      <c r="D94" s="139">
        <v>1264.8800000000001</v>
      </c>
      <c r="E94" s="46"/>
      <c r="F94" s="46"/>
      <c r="G94" s="124"/>
    </row>
    <row r="95" spans="1:7" s="41" customFormat="1" ht="12.75" x14ac:dyDescent="0.25">
      <c r="A95" s="39"/>
      <c r="B95" s="52"/>
      <c r="C95" s="39"/>
      <c r="D95" s="139"/>
      <c r="E95" s="46"/>
      <c r="F95" s="46"/>
    </row>
    <row r="96" spans="1:7" s="41" customFormat="1" ht="51" x14ac:dyDescent="0.25">
      <c r="A96" s="39" t="s">
        <v>165</v>
      </c>
      <c r="B96" s="52" t="s">
        <v>73</v>
      </c>
      <c r="C96" s="39" t="s">
        <v>74</v>
      </c>
      <c r="D96" s="139">
        <v>5059.53</v>
      </c>
      <c r="E96" s="46"/>
      <c r="F96" s="46"/>
      <c r="G96" s="124"/>
    </row>
    <row r="97" spans="1:8" s="41" customFormat="1" ht="12.75" x14ac:dyDescent="0.25">
      <c r="A97" s="39"/>
      <c r="B97" s="52"/>
      <c r="C97" s="39"/>
      <c r="D97" s="139"/>
      <c r="E97" s="46"/>
      <c r="F97" s="46"/>
    </row>
    <row r="98" spans="1:8" s="41" customFormat="1" ht="51" x14ac:dyDescent="0.25">
      <c r="A98" s="39" t="s">
        <v>166</v>
      </c>
      <c r="B98" s="45" t="s">
        <v>328</v>
      </c>
      <c r="C98" s="39" t="s">
        <v>12</v>
      </c>
      <c r="D98" s="139">
        <v>4427</v>
      </c>
      <c r="E98" s="46"/>
      <c r="F98" s="46"/>
      <c r="G98" s="124"/>
    </row>
    <row r="99" spans="1:8" s="41" customFormat="1" ht="12.75" x14ac:dyDescent="0.25">
      <c r="B99" s="45"/>
      <c r="C99" s="39"/>
      <c r="D99" s="139"/>
      <c r="E99" s="47" t="str">
        <f>CONCATENATE("SUBTOTAL ",B91,)</f>
        <v>SUBTOTAL TRABAJOS COMPLEMENTARIOS</v>
      </c>
      <c r="F99" s="48"/>
    </row>
    <row r="100" spans="1:8" s="41" customFormat="1" ht="12.75" x14ac:dyDescent="0.25">
      <c r="B100" s="45"/>
      <c r="C100" s="39"/>
      <c r="D100" s="139"/>
      <c r="E100" s="40"/>
      <c r="F100" s="43"/>
    </row>
    <row r="101" spans="1:8" s="41" customFormat="1" x14ac:dyDescent="0.25">
      <c r="B101" s="45"/>
      <c r="C101" s="39"/>
      <c r="D101" s="139"/>
      <c r="E101" s="53" t="str">
        <f>CONCATENATE("SUBTOTAL ",B15,)</f>
        <v>SUBTOTAL RED DE DISTRIBUCIÓN</v>
      </c>
      <c r="F101" s="54"/>
    </row>
    <row r="102" spans="1:8" s="41" customFormat="1" ht="12.75" x14ac:dyDescent="0.25">
      <c r="A102" s="10"/>
      <c r="B102" s="42"/>
      <c r="C102" s="39"/>
      <c r="D102" s="139"/>
      <c r="E102" s="47"/>
      <c r="F102" s="48"/>
    </row>
    <row r="103" spans="1:8" s="41" customFormat="1" ht="12.75" x14ac:dyDescent="0.25">
      <c r="A103" s="10"/>
      <c r="B103" s="42"/>
      <c r="C103" s="39"/>
      <c r="D103" s="139"/>
      <c r="E103" s="47"/>
      <c r="F103" s="48"/>
    </row>
    <row r="104" spans="1:8" s="41" customFormat="1" x14ac:dyDescent="0.25">
      <c r="A104" s="31" t="s">
        <v>167</v>
      </c>
      <c r="B104" s="38" t="s">
        <v>41</v>
      </c>
      <c r="C104" s="39"/>
      <c r="D104" s="139"/>
      <c r="E104" s="40"/>
      <c r="F104" s="43"/>
    </row>
    <row r="105" spans="1:8" s="41" customFormat="1" ht="12.75" x14ac:dyDescent="0.25">
      <c r="A105" s="10"/>
      <c r="B105" s="42"/>
      <c r="C105" s="39"/>
      <c r="D105" s="139"/>
      <c r="E105" s="40"/>
      <c r="F105" s="40"/>
    </row>
    <row r="106" spans="1:8" s="41" customFormat="1" ht="12.75" x14ac:dyDescent="0.25">
      <c r="A106" s="117" t="s">
        <v>212</v>
      </c>
      <c r="B106" s="56" t="s">
        <v>16</v>
      </c>
      <c r="C106" s="57"/>
      <c r="D106" s="139"/>
      <c r="E106" s="40"/>
      <c r="F106" s="40"/>
    </row>
    <row r="107" spans="1:8" s="41" customFormat="1" ht="38.25" x14ac:dyDescent="0.25">
      <c r="A107" s="39" t="s">
        <v>168</v>
      </c>
      <c r="B107" s="59" t="s">
        <v>169</v>
      </c>
      <c r="C107" s="58" t="s">
        <v>9</v>
      </c>
      <c r="D107" s="139">
        <v>1</v>
      </c>
      <c r="E107" s="46"/>
      <c r="F107" s="46"/>
      <c r="G107" s="124"/>
      <c r="H107" s="65"/>
    </row>
    <row r="108" spans="1:8" s="41" customFormat="1" ht="12.75" x14ac:dyDescent="0.25">
      <c r="A108" s="39"/>
      <c r="B108" s="59"/>
      <c r="C108" s="58"/>
      <c r="D108" s="139"/>
      <c r="E108" s="46"/>
      <c r="F108" s="46"/>
      <c r="H108" s="65"/>
    </row>
    <row r="109" spans="1:8" s="41" customFormat="1" ht="25.5" x14ac:dyDescent="0.25">
      <c r="A109" s="39" t="s">
        <v>171</v>
      </c>
      <c r="B109" s="59" t="s">
        <v>170</v>
      </c>
      <c r="C109" s="58" t="s">
        <v>9</v>
      </c>
      <c r="D109" s="139">
        <v>1</v>
      </c>
      <c r="E109" s="46"/>
      <c r="F109" s="46"/>
      <c r="G109" s="124"/>
      <c r="H109" s="65"/>
    </row>
    <row r="110" spans="1:8" s="41" customFormat="1" ht="12.75" x14ac:dyDescent="0.25">
      <c r="A110" s="39"/>
      <c r="B110" s="59"/>
      <c r="C110" s="58"/>
      <c r="D110" s="139"/>
      <c r="E110" s="46"/>
      <c r="F110" s="46"/>
      <c r="H110" s="65"/>
    </row>
    <row r="111" spans="1:8" s="41" customFormat="1" ht="38.25" x14ac:dyDescent="0.25">
      <c r="A111" s="39" t="s">
        <v>232</v>
      </c>
      <c r="B111" s="59" t="s">
        <v>233</v>
      </c>
      <c r="C111" s="58" t="s">
        <v>9</v>
      </c>
      <c r="D111" s="139">
        <v>1</v>
      </c>
      <c r="E111" s="46"/>
      <c r="F111" s="46"/>
      <c r="G111" s="124"/>
      <c r="H111" s="65"/>
    </row>
    <row r="112" spans="1:8" s="41" customFormat="1" ht="12.75" x14ac:dyDescent="0.25">
      <c r="A112" s="58"/>
      <c r="B112" s="59"/>
      <c r="C112" s="58"/>
      <c r="D112" s="139"/>
      <c r="E112" s="46"/>
      <c r="F112" s="46"/>
      <c r="H112" s="65"/>
    </row>
    <row r="113" spans="1:8" s="41" customFormat="1" ht="38.25" x14ac:dyDescent="0.25">
      <c r="A113" s="39" t="s">
        <v>151</v>
      </c>
      <c r="B113" s="50" t="s">
        <v>152</v>
      </c>
      <c r="C113" s="58" t="s">
        <v>10</v>
      </c>
      <c r="D113" s="139">
        <v>7.84</v>
      </c>
      <c r="E113" s="46"/>
      <c r="F113" s="46"/>
      <c r="G113" s="124"/>
      <c r="H113" s="65"/>
    </row>
    <row r="114" spans="1:8" s="41" customFormat="1" ht="12.75" x14ac:dyDescent="0.25">
      <c r="A114" s="60"/>
      <c r="B114" s="61"/>
      <c r="C114" s="58"/>
      <c r="D114" s="139"/>
      <c r="E114" s="47" t="str">
        <f>CONCATENATE("SUBTOTAL ",B106,)</f>
        <v>SUBTOTAL TRABAJOS PRELIMINARES</v>
      </c>
      <c r="F114" s="48"/>
    </row>
    <row r="115" spans="1:8" s="41" customFormat="1" ht="12.75" x14ac:dyDescent="0.25">
      <c r="A115" s="60"/>
      <c r="B115" s="61"/>
      <c r="C115" s="58"/>
      <c r="D115" s="139"/>
      <c r="E115" s="40"/>
      <c r="F115" s="40"/>
    </row>
    <row r="116" spans="1:8" s="41" customFormat="1" ht="12.75" x14ac:dyDescent="0.25">
      <c r="A116" s="117" t="s">
        <v>213</v>
      </c>
      <c r="B116" s="56" t="s">
        <v>82</v>
      </c>
      <c r="C116" s="58"/>
      <c r="D116" s="139"/>
      <c r="E116" s="40"/>
      <c r="F116" s="40"/>
    </row>
    <row r="117" spans="1:8" s="41" customFormat="1" ht="63.75" x14ac:dyDescent="0.25">
      <c r="A117" s="58" t="s">
        <v>153</v>
      </c>
      <c r="B117" s="50" t="s">
        <v>363</v>
      </c>
      <c r="C117" s="58" t="s">
        <v>11</v>
      </c>
      <c r="D117" s="139">
        <v>4.13</v>
      </c>
      <c r="E117" s="46"/>
      <c r="F117" s="46"/>
      <c r="G117" s="124"/>
    </row>
    <row r="118" spans="1:8" s="41" customFormat="1" ht="12.75" x14ac:dyDescent="0.25">
      <c r="A118" s="58"/>
      <c r="B118" s="61"/>
      <c r="C118" s="58"/>
      <c r="D118" s="139"/>
      <c r="E118" s="46"/>
      <c r="F118" s="40"/>
    </row>
    <row r="119" spans="1:8" s="41" customFormat="1" ht="51" x14ac:dyDescent="0.25">
      <c r="A119" s="39" t="s">
        <v>154</v>
      </c>
      <c r="B119" s="50" t="s">
        <v>155</v>
      </c>
      <c r="C119" s="58" t="s">
        <v>10</v>
      </c>
      <c r="D119" s="139">
        <v>4.24</v>
      </c>
      <c r="E119" s="46"/>
      <c r="F119" s="46"/>
      <c r="G119" s="124"/>
    </row>
    <row r="120" spans="1:8" s="41" customFormat="1" ht="12.75" x14ac:dyDescent="0.25">
      <c r="A120" s="58"/>
      <c r="B120" s="61"/>
      <c r="C120" s="58"/>
      <c r="D120" s="139"/>
      <c r="E120" s="46"/>
      <c r="F120" s="40"/>
    </row>
    <row r="121" spans="1:8" s="41" customFormat="1" ht="51" x14ac:dyDescent="0.25">
      <c r="A121" s="58" t="s">
        <v>172</v>
      </c>
      <c r="B121" s="61" t="s">
        <v>173</v>
      </c>
      <c r="C121" s="58" t="s">
        <v>11</v>
      </c>
      <c r="D121" s="139">
        <v>1.69</v>
      </c>
      <c r="E121" s="46"/>
      <c r="F121" s="46"/>
      <c r="G121" s="124"/>
    </row>
    <row r="122" spans="1:8" s="41" customFormat="1" ht="12.75" x14ac:dyDescent="0.25">
      <c r="A122" s="58"/>
      <c r="B122" s="63"/>
      <c r="C122" s="58"/>
      <c r="D122" s="139"/>
      <c r="E122" s="46"/>
      <c r="F122" s="40"/>
    </row>
    <row r="123" spans="1:8" s="41" customFormat="1" ht="38.25" x14ac:dyDescent="0.25">
      <c r="A123" s="58" t="s">
        <v>174</v>
      </c>
      <c r="B123" s="61" t="s">
        <v>175</v>
      </c>
      <c r="C123" s="64" t="s">
        <v>9</v>
      </c>
      <c r="D123" s="139">
        <v>4</v>
      </c>
      <c r="E123" s="46"/>
      <c r="F123" s="46"/>
      <c r="G123" s="124"/>
    </row>
    <row r="124" spans="1:8" s="41" customFormat="1" ht="12.75" x14ac:dyDescent="0.25">
      <c r="A124" s="58"/>
      <c r="B124" s="61"/>
      <c r="C124" s="58"/>
      <c r="D124" s="139"/>
      <c r="E124" s="46"/>
      <c r="F124" s="40"/>
    </row>
    <row r="125" spans="1:8" s="41" customFormat="1" ht="51" x14ac:dyDescent="0.25">
      <c r="A125" s="39" t="s">
        <v>156</v>
      </c>
      <c r="B125" s="50" t="s">
        <v>157</v>
      </c>
      <c r="C125" s="58" t="s">
        <v>12</v>
      </c>
      <c r="D125" s="139">
        <v>10.6</v>
      </c>
      <c r="E125" s="46"/>
      <c r="F125" s="46"/>
      <c r="G125" s="124"/>
    </row>
    <row r="126" spans="1:8" s="41" customFormat="1" ht="12.75" x14ac:dyDescent="0.25">
      <c r="A126" s="58"/>
      <c r="B126" s="61"/>
      <c r="C126" s="58"/>
      <c r="D126" s="139"/>
      <c r="E126" s="46"/>
      <c r="F126" s="40"/>
    </row>
    <row r="127" spans="1:8" s="41" customFormat="1" ht="38.25" x14ac:dyDescent="0.25">
      <c r="A127" s="58" t="s">
        <v>176</v>
      </c>
      <c r="B127" s="61" t="s">
        <v>177</v>
      </c>
      <c r="C127" s="58" t="s">
        <v>12</v>
      </c>
      <c r="D127" s="139">
        <v>10.6</v>
      </c>
      <c r="E127" s="46"/>
      <c r="F127" s="46"/>
      <c r="G127" s="124"/>
    </row>
    <row r="128" spans="1:8" s="41" customFormat="1" ht="12.75" x14ac:dyDescent="0.25">
      <c r="A128" s="58"/>
      <c r="B128" s="61"/>
      <c r="C128" s="58"/>
      <c r="D128" s="139"/>
      <c r="E128" s="46"/>
      <c r="F128" s="40"/>
    </row>
    <row r="129" spans="1:7" s="41" customFormat="1" ht="51" x14ac:dyDescent="0.25">
      <c r="A129" s="58" t="s">
        <v>178</v>
      </c>
      <c r="B129" s="61" t="s">
        <v>179</v>
      </c>
      <c r="C129" s="58" t="s">
        <v>11</v>
      </c>
      <c r="D129" s="139">
        <v>2.57</v>
      </c>
      <c r="E129" s="46"/>
      <c r="F129" s="46"/>
      <c r="G129" s="124"/>
    </row>
    <row r="130" spans="1:7" s="41" customFormat="1" ht="12.75" x14ac:dyDescent="0.25">
      <c r="A130" s="58"/>
      <c r="B130" s="61"/>
      <c r="C130" s="58"/>
      <c r="D130" s="139"/>
      <c r="E130" s="47" t="str">
        <f>CONCATENATE("SUBTOTAL ",B116,)</f>
        <v>SUBTOTAL CIMENTACIÓN</v>
      </c>
      <c r="F130" s="48"/>
    </row>
    <row r="131" spans="1:7" s="41" customFormat="1" ht="12.75" x14ac:dyDescent="0.25">
      <c r="A131" s="58"/>
      <c r="B131" s="61"/>
      <c r="C131" s="58"/>
      <c r="D131" s="139"/>
      <c r="E131" s="40"/>
      <c r="F131" s="40"/>
    </row>
    <row r="132" spans="1:7" s="41" customFormat="1" ht="12.75" x14ac:dyDescent="0.25">
      <c r="A132" s="117" t="s">
        <v>214</v>
      </c>
      <c r="B132" s="56" t="s">
        <v>42</v>
      </c>
      <c r="C132" s="58"/>
      <c r="D132" s="139"/>
      <c r="E132" s="40"/>
      <c r="F132" s="40"/>
    </row>
    <row r="133" spans="1:7" s="41" customFormat="1" ht="38.25" x14ac:dyDescent="0.25">
      <c r="A133" s="58" t="s">
        <v>158</v>
      </c>
      <c r="B133" s="61" t="s">
        <v>159</v>
      </c>
      <c r="C133" s="58" t="s">
        <v>10</v>
      </c>
      <c r="D133" s="139">
        <v>17.37</v>
      </c>
      <c r="E133" s="46"/>
      <c r="F133" s="46"/>
      <c r="G133" s="124"/>
    </row>
    <row r="134" spans="1:7" s="41" customFormat="1" ht="12.75" x14ac:dyDescent="0.25">
      <c r="A134" s="58"/>
      <c r="B134" s="61"/>
      <c r="C134" s="58"/>
      <c r="D134" s="139"/>
      <c r="E134" s="46"/>
      <c r="F134" s="40"/>
    </row>
    <row r="135" spans="1:7" s="41" customFormat="1" ht="38.25" x14ac:dyDescent="0.25">
      <c r="A135" s="58" t="s">
        <v>180</v>
      </c>
      <c r="B135" s="61" t="s">
        <v>181</v>
      </c>
      <c r="C135" s="58" t="s">
        <v>12</v>
      </c>
      <c r="D135" s="139">
        <v>9.1999999999999993</v>
      </c>
      <c r="E135" s="46"/>
      <c r="F135" s="46"/>
      <c r="G135" s="124"/>
    </row>
    <row r="136" spans="1:7" s="41" customFormat="1" ht="12.75" x14ac:dyDescent="0.25">
      <c r="A136" s="58"/>
      <c r="B136" s="62"/>
      <c r="C136" s="58"/>
      <c r="D136" s="139"/>
      <c r="E136" s="46"/>
      <c r="F136" s="40"/>
    </row>
    <row r="137" spans="1:7" s="41" customFormat="1" ht="51" x14ac:dyDescent="0.25">
      <c r="A137" s="58" t="s">
        <v>160</v>
      </c>
      <c r="B137" s="50" t="s">
        <v>161</v>
      </c>
      <c r="C137" s="58" t="s">
        <v>12</v>
      </c>
      <c r="D137" s="139">
        <v>10.6</v>
      </c>
      <c r="E137" s="46"/>
      <c r="F137" s="46"/>
      <c r="G137" s="124"/>
    </row>
    <row r="138" spans="1:7" s="41" customFormat="1" ht="12.75" x14ac:dyDescent="0.25">
      <c r="A138" s="58"/>
      <c r="B138" s="61"/>
      <c r="C138" s="58"/>
      <c r="D138" s="139"/>
      <c r="E138" s="46"/>
      <c r="F138" s="40"/>
    </row>
    <row r="139" spans="1:7" s="41" customFormat="1" ht="63.75" x14ac:dyDescent="0.25">
      <c r="A139" s="58" t="s">
        <v>182</v>
      </c>
      <c r="B139" s="61" t="s">
        <v>183</v>
      </c>
      <c r="C139" s="58" t="s">
        <v>10</v>
      </c>
      <c r="D139" s="139">
        <v>12.96</v>
      </c>
      <c r="E139" s="46"/>
      <c r="F139" s="46"/>
      <c r="G139" s="124"/>
    </row>
    <row r="140" spans="1:7" s="41" customFormat="1" ht="12.75" x14ac:dyDescent="0.25">
      <c r="A140" s="58"/>
      <c r="B140" s="62"/>
      <c r="C140" s="58"/>
      <c r="D140" s="139"/>
      <c r="E140" s="46"/>
      <c r="F140" s="40"/>
    </row>
    <row r="141" spans="1:7" s="41" customFormat="1" ht="38.25" x14ac:dyDescent="0.25">
      <c r="A141" s="58" t="s">
        <v>184</v>
      </c>
      <c r="B141" s="61" t="s">
        <v>185</v>
      </c>
      <c r="C141" s="58" t="s">
        <v>10</v>
      </c>
      <c r="D141" s="139">
        <v>6.25</v>
      </c>
      <c r="E141" s="46"/>
      <c r="F141" s="46"/>
      <c r="G141" s="124"/>
    </row>
    <row r="142" spans="1:7" s="41" customFormat="1" ht="12.75" x14ac:dyDescent="0.25">
      <c r="A142" s="58"/>
      <c r="B142" s="61"/>
      <c r="C142" s="58"/>
      <c r="D142" s="139"/>
      <c r="E142" s="46"/>
      <c r="F142" s="40"/>
    </row>
    <row r="143" spans="1:7" s="41" customFormat="1" ht="63.75" x14ac:dyDescent="0.25">
      <c r="A143" s="58" t="s">
        <v>186</v>
      </c>
      <c r="B143" s="61" t="s">
        <v>43</v>
      </c>
      <c r="C143" s="58" t="s">
        <v>9</v>
      </c>
      <c r="D143" s="139">
        <v>1</v>
      </c>
      <c r="E143" s="46"/>
      <c r="F143" s="46"/>
      <c r="G143" s="124"/>
    </row>
    <row r="144" spans="1:7" s="41" customFormat="1" ht="12.75" x14ac:dyDescent="0.25">
      <c r="A144" s="58"/>
      <c r="B144" s="61"/>
      <c r="C144" s="58"/>
      <c r="D144" s="139"/>
      <c r="E144" s="46"/>
      <c r="F144" s="40"/>
    </row>
    <row r="145" spans="1:7" s="41" customFormat="1" ht="63.75" x14ac:dyDescent="0.25">
      <c r="A145" s="58" t="s">
        <v>187</v>
      </c>
      <c r="B145" s="61" t="s">
        <v>329</v>
      </c>
      <c r="C145" s="58" t="s">
        <v>9</v>
      </c>
      <c r="D145" s="139">
        <v>1</v>
      </c>
      <c r="E145" s="46"/>
      <c r="F145" s="46"/>
      <c r="G145" s="124"/>
    </row>
    <row r="146" spans="1:7" s="41" customFormat="1" ht="12.75" x14ac:dyDescent="0.25">
      <c r="A146" s="58"/>
      <c r="B146" s="61"/>
      <c r="C146" s="58"/>
      <c r="D146" s="139"/>
      <c r="E146" s="46"/>
      <c r="F146" s="40"/>
    </row>
    <row r="147" spans="1:7" s="41" customFormat="1" ht="127.5" x14ac:dyDescent="0.25">
      <c r="A147" s="58" t="s">
        <v>188</v>
      </c>
      <c r="B147" s="61" t="s">
        <v>44</v>
      </c>
      <c r="C147" s="58" t="s">
        <v>9</v>
      </c>
      <c r="D147" s="139">
        <v>1</v>
      </c>
      <c r="E147" s="46"/>
      <c r="F147" s="46"/>
      <c r="G147" s="124"/>
    </row>
    <row r="148" spans="1:7" s="41" customFormat="1" ht="12.75" x14ac:dyDescent="0.25">
      <c r="A148" s="58"/>
      <c r="B148" s="61"/>
      <c r="C148" s="58"/>
      <c r="D148" s="139"/>
      <c r="E148" s="47" t="str">
        <f>CONCATENATE("SUBTOTAL ",B132,)</f>
        <v>SUBTOTAL ALBAÑILERIA</v>
      </c>
      <c r="F148" s="48"/>
    </row>
    <row r="149" spans="1:7" s="41" customFormat="1" ht="12.75" x14ac:dyDescent="0.25">
      <c r="A149" s="58"/>
      <c r="B149" s="61"/>
      <c r="C149" s="58"/>
      <c r="D149" s="139"/>
      <c r="E149" s="40"/>
      <c r="F149" s="40"/>
    </row>
    <row r="150" spans="1:7" s="41" customFormat="1" ht="12.75" x14ac:dyDescent="0.25">
      <c r="A150" s="117" t="s">
        <v>215</v>
      </c>
      <c r="B150" s="56" t="s">
        <v>45</v>
      </c>
      <c r="C150" s="58"/>
      <c r="D150" s="139"/>
      <c r="E150" s="40"/>
      <c r="F150" s="40"/>
    </row>
    <row r="151" spans="1:7" s="41" customFormat="1" ht="51" x14ac:dyDescent="0.25">
      <c r="A151" s="58" t="s">
        <v>189</v>
      </c>
      <c r="B151" s="61" t="s">
        <v>190</v>
      </c>
      <c r="C151" s="58" t="s">
        <v>10</v>
      </c>
      <c r="D151" s="139">
        <v>43.67</v>
      </c>
      <c r="E151" s="46"/>
      <c r="F151" s="46"/>
      <c r="G151" s="124"/>
    </row>
    <row r="152" spans="1:7" s="41" customFormat="1" ht="12.75" x14ac:dyDescent="0.25">
      <c r="A152" s="58"/>
      <c r="B152" s="61"/>
      <c r="C152" s="58"/>
      <c r="D152" s="139"/>
      <c r="E152" s="46"/>
      <c r="F152" s="40"/>
    </row>
    <row r="153" spans="1:7" s="41" customFormat="1" ht="38.25" x14ac:dyDescent="0.25">
      <c r="A153" s="58" t="s">
        <v>191</v>
      </c>
      <c r="B153" s="61" t="s">
        <v>192</v>
      </c>
      <c r="C153" s="58" t="s">
        <v>12</v>
      </c>
      <c r="D153" s="139">
        <v>22.1</v>
      </c>
      <c r="E153" s="46"/>
      <c r="F153" s="46"/>
      <c r="G153" s="124"/>
    </row>
    <row r="154" spans="1:7" s="41" customFormat="1" ht="12.75" x14ac:dyDescent="0.25">
      <c r="A154" s="58"/>
      <c r="B154" s="61"/>
      <c r="C154" s="58"/>
      <c r="D154" s="139"/>
      <c r="E154" s="46"/>
      <c r="F154" s="40"/>
    </row>
    <row r="155" spans="1:7" s="41" customFormat="1" ht="51" x14ac:dyDescent="0.25">
      <c r="A155" s="58" t="s">
        <v>193</v>
      </c>
      <c r="B155" s="61" t="s">
        <v>194</v>
      </c>
      <c r="C155" s="58" t="s">
        <v>10</v>
      </c>
      <c r="D155" s="139">
        <v>11.37</v>
      </c>
      <c r="E155" s="46"/>
      <c r="F155" s="46"/>
      <c r="G155" s="124"/>
    </row>
    <row r="156" spans="1:7" s="41" customFormat="1" ht="12.75" x14ac:dyDescent="0.25">
      <c r="A156" s="58"/>
      <c r="B156" s="61"/>
      <c r="C156" s="58"/>
      <c r="D156" s="139"/>
      <c r="E156" s="46"/>
      <c r="F156" s="40"/>
    </row>
    <row r="157" spans="1:7" s="41" customFormat="1" ht="76.5" x14ac:dyDescent="0.25">
      <c r="A157" s="58" t="s">
        <v>195</v>
      </c>
      <c r="B157" s="61" t="s">
        <v>75</v>
      </c>
      <c r="C157" s="58" t="s">
        <v>10</v>
      </c>
      <c r="D157" s="139">
        <v>75.64</v>
      </c>
      <c r="E157" s="46"/>
      <c r="F157" s="46"/>
      <c r="G157" s="124"/>
    </row>
    <row r="158" spans="1:7" s="41" customFormat="1" ht="12.75" x14ac:dyDescent="0.25">
      <c r="A158" s="58"/>
      <c r="B158" s="61"/>
      <c r="C158" s="58"/>
      <c r="D158" s="139"/>
      <c r="E158" s="46"/>
      <c r="F158" s="40"/>
    </row>
    <row r="159" spans="1:7" s="41" customFormat="1" ht="63.75" x14ac:dyDescent="0.25">
      <c r="A159" s="58" t="s">
        <v>196</v>
      </c>
      <c r="B159" s="61" t="s">
        <v>330</v>
      </c>
      <c r="C159" s="58" t="s">
        <v>9</v>
      </c>
      <c r="D159" s="139">
        <v>2</v>
      </c>
      <c r="E159" s="46"/>
      <c r="F159" s="46"/>
      <c r="G159" s="124"/>
    </row>
    <row r="160" spans="1:7" s="41" customFormat="1" ht="12.75" x14ac:dyDescent="0.25">
      <c r="A160" s="58"/>
      <c r="B160" s="61"/>
      <c r="C160" s="58"/>
      <c r="D160" s="139"/>
      <c r="E160" s="47" t="str">
        <f>CONCATENATE("SUBTOTAL ",B150,)</f>
        <v>SUBTOTAL ACABADOS</v>
      </c>
      <c r="F160" s="48"/>
    </row>
    <row r="161" spans="1:7" s="41" customFormat="1" ht="12.75" x14ac:dyDescent="0.25">
      <c r="A161" s="58"/>
      <c r="B161" s="61"/>
      <c r="C161" s="58"/>
      <c r="D161" s="139"/>
      <c r="E161" s="40"/>
      <c r="F161" s="40"/>
    </row>
    <row r="162" spans="1:7" s="41" customFormat="1" ht="12.75" x14ac:dyDescent="0.25">
      <c r="A162" s="117" t="s">
        <v>216</v>
      </c>
      <c r="B162" s="56" t="s">
        <v>46</v>
      </c>
      <c r="C162" s="58"/>
      <c r="D162" s="139"/>
      <c r="E162" s="40"/>
      <c r="F162" s="40"/>
    </row>
    <row r="163" spans="1:7" s="41" customFormat="1" ht="38.25" x14ac:dyDescent="0.25">
      <c r="A163" s="58" t="s">
        <v>197</v>
      </c>
      <c r="B163" s="61" t="s">
        <v>76</v>
      </c>
      <c r="C163" s="58" t="s">
        <v>12</v>
      </c>
      <c r="D163" s="139">
        <v>14.4</v>
      </c>
      <c r="E163" s="46"/>
      <c r="F163" s="46"/>
      <c r="G163" s="124"/>
    </row>
    <row r="164" spans="1:7" s="41" customFormat="1" ht="12.75" x14ac:dyDescent="0.25">
      <c r="A164" s="58"/>
      <c r="B164" s="61"/>
      <c r="C164" s="58"/>
      <c r="D164" s="139"/>
      <c r="E164" s="46"/>
      <c r="F164" s="40"/>
    </row>
    <row r="165" spans="1:7" s="41" customFormat="1" ht="89.25" x14ac:dyDescent="0.25">
      <c r="A165" s="58" t="s">
        <v>198</v>
      </c>
      <c r="B165" s="61" t="s">
        <v>199</v>
      </c>
      <c r="C165" s="58" t="s">
        <v>12</v>
      </c>
      <c r="D165" s="139">
        <v>13.8</v>
      </c>
      <c r="E165" s="46"/>
      <c r="F165" s="46"/>
      <c r="G165" s="124"/>
    </row>
    <row r="166" spans="1:7" s="41" customFormat="1" ht="12.75" x14ac:dyDescent="0.25">
      <c r="A166" s="58"/>
      <c r="B166" s="61"/>
      <c r="C166" s="58"/>
      <c r="D166" s="139"/>
      <c r="E166" s="46"/>
      <c r="F166" s="40"/>
    </row>
    <row r="167" spans="1:7" s="41" customFormat="1" ht="63.75" x14ac:dyDescent="0.25">
      <c r="A167" s="58" t="s">
        <v>200</v>
      </c>
      <c r="B167" s="61" t="s">
        <v>77</v>
      </c>
      <c r="C167" s="58" t="s">
        <v>10</v>
      </c>
      <c r="D167" s="139">
        <v>10.89</v>
      </c>
      <c r="E167" s="46"/>
      <c r="F167" s="46"/>
      <c r="G167" s="124"/>
    </row>
    <row r="168" spans="1:7" s="41" customFormat="1" ht="12.75" x14ac:dyDescent="0.25">
      <c r="A168" s="58"/>
      <c r="B168" s="61"/>
      <c r="C168" s="58"/>
      <c r="D168" s="139"/>
      <c r="E168" s="46"/>
      <c r="F168" s="40"/>
    </row>
    <row r="169" spans="1:7" s="41" customFormat="1" ht="51" x14ac:dyDescent="0.25">
      <c r="A169" s="58" t="s">
        <v>201</v>
      </c>
      <c r="B169" s="61" t="s">
        <v>78</v>
      </c>
      <c r="C169" s="58" t="s">
        <v>12</v>
      </c>
      <c r="D169" s="139">
        <v>13.2</v>
      </c>
      <c r="E169" s="46"/>
      <c r="F169" s="46"/>
      <c r="G169" s="124"/>
    </row>
    <row r="170" spans="1:7" s="41" customFormat="1" ht="12.75" x14ac:dyDescent="0.25">
      <c r="A170" s="58"/>
      <c r="B170" s="61"/>
      <c r="C170" s="58"/>
      <c r="D170" s="139"/>
      <c r="E170" s="46"/>
      <c r="F170" s="40"/>
    </row>
    <row r="171" spans="1:7" s="41" customFormat="1" ht="63.75" x14ac:dyDescent="0.25">
      <c r="A171" s="58" t="s">
        <v>202</v>
      </c>
      <c r="B171" s="61" t="s">
        <v>79</v>
      </c>
      <c r="C171" s="58" t="s">
        <v>9</v>
      </c>
      <c r="D171" s="139">
        <v>1</v>
      </c>
      <c r="E171" s="46"/>
      <c r="F171" s="46"/>
      <c r="G171" s="124"/>
    </row>
    <row r="172" spans="1:7" s="41" customFormat="1" ht="12.75" x14ac:dyDescent="0.25">
      <c r="A172" s="58"/>
      <c r="B172" s="62"/>
      <c r="C172" s="58"/>
      <c r="D172" s="139"/>
      <c r="E172" s="47" t="str">
        <f>CONCATENATE("SUBTOTAL ",B162,)</f>
        <v>SUBTOTAL TRABAJOS EN AZOTEA</v>
      </c>
      <c r="F172" s="48"/>
    </row>
    <row r="173" spans="1:7" s="41" customFormat="1" ht="12.75" x14ac:dyDescent="0.25">
      <c r="A173" s="58"/>
      <c r="B173" s="61"/>
      <c r="C173" s="58"/>
      <c r="D173" s="139"/>
      <c r="E173" s="40"/>
      <c r="F173" s="40"/>
    </row>
    <row r="174" spans="1:7" s="41" customFormat="1" ht="12.75" x14ac:dyDescent="0.25">
      <c r="A174" s="117" t="s">
        <v>217</v>
      </c>
      <c r="B174" s="56" t="s">
        <v>83</v>
      </c>
      <c r="C174" s="58"/>
      <c r="D174" s="139"/>
      <c r="E174" s="40"/>
      <c r="F174" s="40"/>
    </row>
    <row r="175" spans="1:7" s="41" customFormat="1" ht="102" x14ac:dyDescent="0.25">
      <c r="A175" s="58" t="s">
        <v>203</v>
      </c>
      <c r="B175" s="61" t="s">
        <v>334</v>
      </c>
      <c r="C175" s="58" t="s">
        <v>9</v>
      </c>
      <c r="D175" s="139">
        <v>1</v>
      </c>
      <c r="E175" s="46"/>
      <c r="F175" s="46"/>
      <c r="G175" s="124"/>
    </row>
    <row r="176" spans="1:7" s="41" customFormat="1" ht="12.75" x14ac:dyDescent="0.25">
      <c r="A176" s="58"/>
      <c r="B176" s="61"/>
      <c r="C176" s="58"/>
      <c r="D176" s="139"/>
      <c r="E176" s="46"/>
      <c r="F176" s="40"/>
    </row>
    <row r="177" spans="1:7" s="41" customFormat="1" ht="63.75" x14ac:dyDescent="0.25">
      <c r="A177" s="58" t="s">
        <v>204</v>
      </c>
      <c r="B177" s="61" t="s">
        <v>47</v>
      </c>
      <c r="C177" s="58" t="s">
        <v>12</v>
      </c>
      <c r="D177" s="139">
        <v>26.9</v>
      </c>
      <c r="E177" s="46"/>
      <c r="F177" s="46"/>
      <c r="G177" s="124"/>
    </row>
    <row r="178" spans="1:7" s="41" customFormat="1" ht="12.75" x14ac:dyDescent="0.25">
      <c r="A178" s="58"/>
      <c r="B178" s="61"/>
      <c r="C178" s="58"/>
      <c r="D178" s="139"/>
      <c r="E178" s="46"/>
      <c r="F178" s="40"/>
    </row>
    <row r="179" spans="1:7" s="41" customFormat="1" ht="63.75" x14ac:dyDescent="0.25">
      <c r="A179" s="58" t="s">
        <v>205</v>
      </c>
      <c r="B179" s="61" t="s">
        <v>48</v>
      </c>
      <c r="C179" s="58" t="s">
        <v>12</v>
      </c>
      <c r="D179" s="139">
        <v>25</v>
      </c>
      <c r="E179" s="46"/>
      <c r="F179" s="46"/>
      <c r="G179" s="124"/>
    </row>
    <row r="180" spans="1:7" s="41" customFormat="1" ht="12.75" x14ac:dyDescent="0.25">
      <c r="A180" s="58"/>
      <c r="B180" s="61"/>
      <c r="C180" s="58"/>
      <c r="D180" s="139"/>
      <c r="E180" s="46"/>
      <c r="F180" s="46"/>
    </row>
    <row r="181" spans="1:7" s="41" customFormat="1" ht="38.25" x14ac:dyDescent="0.25">
      <c r="A181" s="39" t="s">
        <v>331</v>
      </c>
      <c r="B181" s="45" t="s">
        <v>332</v>
      </c>
      <c r="C181" s="39" t="s">
        <v>12</v>
      </c>
      <c r="D181" s="139">
        <v>20</v>
      </c>
      <c r="E181" s="46"/>
      <c r="F181" s="46"/>
      <c r="G181" s="124"/>
    </row>
    <row r="182" spans="1:7" s="41" customFormat="1" ht="12.75" x14ac:dyDescent="0.25">
      <c r="A182" s="39"/>
      <c r="B182" s="45"/>
      <c r="C182" s="39"/>
      <c r="D182" s="139"/>
      <c r="E182" s="46"/>
      <c r="F182" s="46"/>
    </row>
    <row r="183" spans="1:7" s="41" customFormat="1" ht="38.25" x14ac:dyDescent="0.25">
      <c r="A183" s="39" t="s">
        <v>144</v>
      </c>
      <c r="B183" s="45" t="s">
        <v>145</v>
      </c>
      <c r="C183" s="39" t="s">
        <v>9</v>
      </c>
      <c r="D183" s="139">
        <v>2</v>
      </c>
      <c r="E183" s="46"/>
      <c r="F183" s="46"/>
      <c r="G183" s="124"/>
    </row>
    <row r="184" spans="1:7" s="41" customFormat="1" ht="12.75" x14ac:dyDescent="0.25">
      <c r="A184" s="39"/>
      <c r="B184" s="45"/>
      <c r="C184" s="39"/>
      <c r="D184" s="139"/>
      <c r="E184" s="46"/>
      <c r="F184" s="46"/>
    </row>
    <row r="185" spans="1:7" s="41" customFormat="1" ht="25.5" x14ac:dyDescent="0.25">
      <c r="A185" s="39" t="s">
        <v>149</v>
      </c>
      <c r="B185" s="45" t="s">
        <v>19</v>
      </c>
      <c r="C185" s="39" t="s">
        <v>9</v>
      </c>
      <c r="D185" s="139">
        <v>4</v>
      </c>
      <c r="E185" s="46"/>
      <c r="F185" s="46"/>
      <c r="G185" s="124"/>
    </row>
    <row r="186" spans="1:7" s="41" customFormat="1" ht="12.75" x14ac:dyDescent="0.25">
      <c r="A186" s="39"/>
      <c r="B186" s="45"/>
      <c r="C186" s="39"/>
      <c r="D186" s="139"/>
      <c r="E186" s="46"/>
      <c r="F186" s="46"/>
    </row>
    <row r="187" spans="1:7" s="41" customFormat="1" ht="63.75" x14ac:dyDescent="0.25">
      <c r="A187" s="39" t="s">
        <v>206</v>
      </c>
      <c r="B187" s="45" t="s">
        <v>349</v>
      </c>
      <c r="C187" s="39" t="s">
        <v>9</v>
      </c>
      <c r="D187" s="139">
        <v>1</v>
      </c>
      <c r="E187" s="46"/>
      <c r="F187" s="46"/>
      <c r="G187" s="124"/>
    </row>
    <row r="188" spans="1:7" s="41" customFormat="1" ht="12.75" x14ac:dyDescent="0.25">
      <c r="A188" s="58"/>
      <c r="B188" s="62"/>
      <c r="C188" s="58"/>
      <c r="D188" s="139"/>
      <c r="E188" s="47" t="str">
        <f>CONCATENATE("SUBTOTAL ",B174,)</f>
        <v>SUBTOTAL DESINFECCIÓN/CLORACIÓN</v>
      </c>
      <c r="F188" s="48"/>
    </row>
    <row r="189" spans="1:7" s="41" customFormat="1" ht="12.75" x14ac:dyDescent="0.25">
      <c r="A189" s="58"/>
      <c r="B189" s="61"/>
      <c r="C189" s="58"/>
      <c r="D189" s="139"/>
      <c r="E189" s="40"/>
      <c r="F189" s="40"/>
    </row>
    <row r="190" spans="1:7" s="41" customFormat="1" ht="12.75" x14ac:dyDescent="0.25">
      <c r="A190" s="117" t="s">
        <v>218</v>
      </c>
      <c r="B190" s="56" t="s">
        <v>18</v>
      </c>
      <c r="C190" s="58"/>
      <c r="D190" s="139"/>
      <c r="E190" s="40"/>
      <c r="F190" s="40"/>
    </row>
    <row r="191" spans="1:7" s="41" customFormat="1" ht="63.75" x14ac:dyDescent="0.25">
      <c r="A191" s="58" t="s">
        <v>220</v>
      </c>
      <c r="B191" s="61" t="s">
        <v>49</v>
      </c>
      <c r="C191" s="58" t="s">
        <v>9</v>
      </c>
      <c r="D191" s="139">
        <v>1</v>
      </c>
      <c r="E191" s="46"/>
      <c r="F191" s="46"/>
      <c r="G191" s="124"/>
    </row>
    <row r="192" spans="1:7" s="41" customFormat="1" ht="12.75" x14ac:dyDescent="0.25">
      <c r="A192" s="55"/>
      <c r="B192" s="56"/>
      <c r="C192" s="58"/>
      <c r="D192" s="139"/>
      <c r="E192" s="46"/>
      <c r="F192" s="40"/>
    </row>
    <row r="193" spans="1:7" s="41" customFormat="1" ht="63.75" x14ac:dyDescent="0.25">
      <c r="A193" s="58" t="s">
        <v>221</v>
      </c>
      <c r="B193" s="61" t="s">
        <v>50</v>
      </c>
      <c r="C193" s="58" t="s">
        <v>9</v>
      </c>
      <c r="D193" s="139">
        <v>1</v>
      </c>
      <c r="E193" s="46"/>
      <c r="F193" s="46"/>
      <c r="G193" s="124"/>
    </row>
    <row r="194" spans="1:7" s="41" customFormat="1" ht="12.75" x14ac:dyDescent="0.25">
      <c r="A194" s="58"/>
      <c r="B194" s="61"/>
      <c r="C194" s="58"/>
      <c r="D194" s="139"/>
      <c r="E194" s="46"/>
      <c r="F194" s="40"/>
    </row>
    <row r="195" spans="1:7" s="41" customFormat="1" ht="38.25" x14ac:dyDescent="0.25">
      <c r="A195" s="58" t="s">
        <v>222</v>
      </c>
      <c r="B195" s="61" t="s">
        <v>51</v>
      </c>
      <c r="C195" s="58" t="s">
        <v>17</v>
      </c>
      <c r="D195" s="139">
        <v>1</v>
      </c>
      <c r="E195" s="46"/>
      <c r="F195" s="46"/>
      <c r="G195" s="124"/>
    </row>
    <row r="196" spans="1:7" s="41" customFormat="1" ht="12.75" x14ac:dyDescent="0.25">
      <c r="A196" s="58"/>
      <c r="B196" s="61"/>
      <c r="C196" s="58"/>
      <c r="D196" s="139"/>
      <c r="E196" s="46"/>
      <c r="F196" s="40"/>
    </row>
    <row r="197" spans="1:7" s="41" customFormat="1" ht="38.25" x14ac:dyDescent="0.25">
      <c r="A197" s="58" t="s">
        <v>223</v>
      </c>
      <c r="B197" s="61" t="s">
        <v>224</v>
      </c>
      <c r="C197" s="58" t="s">
        <v>9</v>
      </c>
      <c r="D197" s="139">
        <v>1</v>
      </c>
      <c r="E197" s="46"/>
      <c r="F197" s="46"/>
      <c r="G197" s="124"/>
    </row>
    <row r="198" spans="1:7" s="41" customFormat="1" ht="12.75" x14ac:dyDescent="0.25">
      <c r="A198" s="58"/>
      <c r="B198" s="61"/>
      <c r="C198" s="58"/>
      <c r="D198" s="139"/>
      <c r="E198" s="46"/>
      <c r="F198" s="40"/>
    </row>
    <row r="199" spans="1:7" s="41" customFormat="1" ht="25.5" x14ac:dyDescent="0.25">
      <c r="A199" s="58" t="s">
        <v>225</v>
      </c>
      <c r="B199" s="61" t="s">
        <v>226</v>
      </c>
      <c r="C199" s="58" t="s">
        <v>9</v>
      </c>
      <c r="D199" s="139">
        <v>1</v>
      </c>
      <c r="E199" s="46"/>
      <c r="F199" s="46"/>
      <c r="G199" s="124"/>
    </row>
    <row r="200" spans="1:7" s="41" customFormat="1" ht="12.75" x14ac:dyDescent="0.25">
      <c r="A200" s="58"/>
      <c r="B200" s="61"/>
      <c r="C200" s="58"/>
      <c r="D200" s="139"/>
      <c r="E200" s="46"/>
      <c r="F200" s="40"/>
    </row>
    <row r="201" spans="1:7" s="41" customFormat="1" ht="25.5" x14ac:dyDescent="0.25">
      <c r="A201" s="58" t="s">
        <v>227</v>
      </c>
      <c r="B201" s="61" t="s">
        <v>228</v>
      </c>
      <c r="C201" s="58" t="s">
        <v>9</v>
      </c>
      <c r="D201" s="139">
        <v>1</v>
      </c>
      <c r="E201" s="46"/>
      <c r="F201" s="46"/>
      <c r="G201" s="124"/>
    </row>
    <row r="202" spans="1:7" s="41" customFormat="1" ht="12.75" x14ac:dyDescent="0.25">
      <c r="A202" s="58"/>
      <c r="B202" s="61"/>
      <c r="C202" s="58"/>
      <c r="D202" s="139"/>
      <c r="E202" s="46"/>
      <c r="F202" s="40"/>
    </row>
    <row r="203" spans="1:7" s="41" customFormat="1" ht="51" x14ac:dyDescent="0.25">
      <c r="A203" s="58" t="s">
        <v>229</v>
      </c>
      <c r="B203" s="61" t="s">
        <v>230</v>
      </c>
      <c r="C203" s="58" t="s">
        <v>10</v>
      </c>
      <c r="D203" s="139">
        <v>7.84</v>
      </c>
      <c r="E203" s="46"/>
      <c r="F203" s="46"/>
      <c r="G203" s="124"/>
    </row>
    <row r="204" spans="1:7" s="41" customFormat="1" ht="12.75" x14ac:dyDescent="0.25">
      <c r="A204" s="10"/>
      <c r="B204" s="42"/>
      <c r="C204" s="39"/>
      <c r="D204" s="139"/>
      <c r="E204" s="47" t="str">
        <f>CONCATENATE("SUBTOTAL ",B190,)</f>
        <v>SUBTOTAL TRABAJOS COMPLEMENTARIOS</v>
      </c>
      <c r="F204" s="48"/>
    </row>
    <row r="205" spans="1:7" s="41" customFormat="1" ht="12.75" x14ac:dyDescent="0.25">
      <c r="A205" s="10"/>
      <c r="B205" s="42"/>
      <c r="C205" s="39"/>
      <c r="D205" s="139"/>
      <c r="E205" s="47"/>
      <c r="F205" s="48"/>
    </row>
    <row r="206" spans="1:7" s="41" customFormat="1" x14ac:dyDescent="0.25">
      <c r="A206" s="10"/>
      <c r="B206" s="42"/>
      <c r="C206" s="39"/>
      <c r="D206" s="139"/>
      <c r="E206" s="53" t="str">
        <f>CONCATENATE("SUBTOTAL ",B104,)</f>
        <v>SUBTOTAL CASETA DE OPERACIÓN</v>
      </c>
      <c r="F206" s="54"/>
    </row>
    <row r="207" spans="1:7" s="41" customFormat="1" ht="12.75" x14ac:dyDescent="0.25">
      <c r="A207" s="10"/>
      <c r="B207" s="42"/>
      <c r="C207" s="39"/>
      <c r="D207" s="139"/>
      <c r="E207" s="47"/>
      <c r="F207" s="48"/>
    </row>
    <row r="208" spans="1:7" s="41" customFormat="1" ht="12.75" x14ac:dyDescent="0.25">
      <c r="A208" s="10"/>
      <c r="B208" s="42"/>
      <c r="C208" s="39"/>
      <c r="D208" s="139"/>
      <c r="E208" s="47"/>
      <c r="F208" s="48"/>
    </row>
    <row r="209" spans="1:7" s="41" customFormat="1" x14ac:dyDescent="0.25">
      <c r="A209" s="31" t="s">
        <v>231</v>
      </c>
      <c r="B209" s="38" t="s">
        <v>84</v>
      </c>
      <c r="C209" s="39"/>
      <c r="D209" s="139"/>
      <c r="E209" s="40"/>
      <c r="F209" s="43"/>
    </row>
    <row r="210" spans="1:7" s="41" customFormat="1" x14ac:dyDescent="0.25">
      <c r="A210" s="31"/>
      <c r="B210" s="38"/>
      <c r="C210" s="39"/>
      <c r="D210" s="139"/>
      <c r="E210" s="40"/>
      <c r="F210" s="43"/>
    </row>
    <row r="211" spans="1:7" s="41" customFormat="1" ht="12.75" x14ac:dyDescent="0.25">
      <c r="A211" s="117" t="s">
        <v>219</v>
      </c>
      <c r="B211" s="42" t="s">
        <v>239</v>
      </c>
      <c r="C211" s="39"/>
      <c r="D211" s="139"/>
      <c r="E211" s="40"/>
      <c r="F211" s="43"/>
    </row>
    <row r="212" spans="1:7" s="41" customFormat="1" ht="51" x14ac:dyDescent="0.25">
      <c r="A212" s="39" t="s">
        <v>236</v>
      </c>
      <c r="B212" s="66" t="s">
        <v>335</v>
      </c>
      <c r="C212" s="58" t="s">
        <v>9</v>
      </c>
      <c r="D212" s="139">
        <v>1</v>
      </c>
      <c r="E212" s="46"/>
      <c r="F212" s="46"/>
      <c r="G212" s="124"/>
    </row>
    <row r="213" spans="1:7" s="41" customFormat="1" ht="12.75" x14ac:dyDescent="0.25">
      <c r="A213" s="39"/>
      <c r="B213" s="66"/>
      <c r="C213" s="39"/>
      <c r="D213" s="139"/>
      <c r="E213" s="46"/>
      <c r="F213" s="46"/>
    </row>
    <row r="214" spans="1:7" s="41" customFormat="1" ht="63.75" x14ac:dyDescent="0.25">
      <c r="A214" s="39" t="s">
        <v>316</v>
      </c>
      <c r="B214" s="45" t="s">
        <v>364</v>
      </c>
      <c r="C214" s="39" t="s">
        <v>9</v>
      </c>
      <c r="D214" s="139">
        <v>1</v>
      </c>
      <c r="E214" s="46"/>
      <c r="F214" s="46"/>
      <c r="G214" s="124"/>
    </row>
    <row r="215" spans="1:7" s="41" customFormat="1" ht="12.75" x14ac:dyDescent="0.25">
      <c r="A215" s="58"/>
      <c r="B215" s="45"/>
      <c r="C215" s="58"/>
      <c r="D215" s="139"/>
      <c r="E215" s="46"/>
      <c r="F215" s="46"/>
    </row>
    <row r="216" spans="1:7" s="41" customFormat="1" ht="63.75" x14ac:dyDescent="0.25">
      <c r="A216" s="39" t="s">
        <v>317</v>
      </c>
      <c r="B216" s="45" t="s">
        <v>365</v>
      </c>
      <c r="C216" s="39" t="s">
        <v>9</v>
      </c>
      <c r="D216" s="139">
        <v>1</v>
      </c>
      <c r="E216" s="46"/>
      <c r="F216" s="46"/>
      <c r="G216" s="124"/>
    </row>
    <row r="217" spans="1:7" s="41" customFormat="1" ht="12.75" x14ac:dyDescent="0.25">
      <c r="A217" s="39"/>
      <c r="B217" s="66"/>
      <c r="C217" s="39"/>
      <c r="D217" s="139"/>
      <c r="E217" s="46"/>
      <c r="F217" s="46"/>
    </row>
    <row r="218" spans="1:7" s="41" customFormat="1" ht="89.25" x14ac:dyDescent="0.25">
      <c r="A218" s="39" t="s">
        <v>336</v>
      </c>
      <c r="B218" s="66" t="s">
        <v>338</v>
      </c>
      <c r="C218" s="58" t="s">
        <v>9</v>
      </c>
      <c r="D218" s="139">
        <v>1</v>
      </c>
      <c r="E218" s="46"/>
      <c r="F218" s="46"/>
      <c r="G218" s="124"/>
    </row>
    <row r="219" spans="1:7" s="41" customFormat="1" ht="12.75" x14ac:dyDescent="0.25">
      <c r="B219" s="45"/>
      <c r="C219" s="39"/>
      <c r="D219" s="139"/>
      <c r="E219" s="47" t="str">
        <f>CONCATENATE("SUBTOTAL ",B211,)</f>
        <v>SUBTOTAL EQUIPAMIENTO ELECTROMECÁNICO</v>
      </c>
      <c r="F219" s="48"/>
    </row>
    <row r="220" spans="1:7" s="41" customFormat="1" ht="12.75" x14ac:dyDescent="0.25">
      <c r="B220" s="45"/>
      <c r="C220" s="39"/>
      <c r="D220" s="139"/>
      <c r="E220" s="47"/>
      <c r="F220" s="48"/>
    </row>
    <row r="221" spans="1:7" s="41" customFormat="1" ht="12.75" x14ac:dyDescent="0.25">
      <c r="A221" s="120">
        <v>14</v>
      </c>
      <c r="B221" s="121" t="s">
        <v>56</v>
      </c>
      <c r="C221" s="39"/>
      <c r="D221" s="139"/>
      <c r="E221" s="40"/>
      <c r="F221" s="43"/>
    </row>
    <row r="222" spans="1:7" s="41" customFormat="1" ht="51" x14ac:dyDescent="0.25">
      <c r="A222" s="39" t="s">
        <v>234</v>
      </c>
      <c r="B222" s="66" t="s">
        <v>235</v>
      </c>
      <c r="C222" s="58" t="s">
        <v>9</v>
      </c>
      <c r="D222" s="139">
        <v>1</v>
      </c>
      <c r="E222" s="46"/>
      <c r="F222" s="46"/>
      <c r="G222" s="124"/>
    </row>
    <row r="223" spans="1:7" s="41" customFormat="1" ht="12.75" x14ac:dyDescent="0.25">
      <c r="A223" s="39"/>
      <c r="B223" s="66"/>
      <c r="C223" s="58"/>
      <c r="D223" s="139"/>
      <c r="E223" s="46"/>
      <c r="F223" s="46"/>
    </row>
    <row r="224" spans="1:7" s="41" customFormat="1" ht="51" x14ac:dyDescent="0.25">
      <c r="A224" s="39" t="s">
        <v>237</v>
      </c>
      <c r="B224" s="66" t="s">
        <v>240</v>
      </c>
      <c r="C224" s="58" t="s">
        <v>10</v>
      </c>
      <c r="D224" s="139">
        <v>2.5</v>
      </c>
      <c r="E224" s="46"/>
      <c r="F224" s="46"/>
      <c r="G224" s="124"/>
    </row>
    <row r="225" spans="1:7" s="41" customFormat="1" ht="12.75" x14ac:dyDescent="0.25">
      <c r="A225" s="39"/>
      <c r="B225" s="66"/>
      <c r="C225" s="39"/>
      <c r="D225" s="139"/>
      <c r="E225" s="46"/>
      <c r="F225" s="46"/>
    </row>
    <row r="226" spans="1:7" s="41" customFormat="1" ht="38.25" x14ac:dyDescent="0.25">
      <c r="A226" s="39" t="s">
        <v>238</v>
      </c>
      <c r="B226" s="66" t="s">
        <v>55</v>
      </c>
      <c r="C226" s="58" t="s">
        <v>12</v>
      </c>
      <c r="D226" s="139">
        <v>27.45</v>
      </c>
      <c r="E226" s="46"/>
      <c r="F226" s="46"/>
      <c r="G226" s="124"/>
    </row>
    <row r="227" spans="1:7" s="41" customFormat="1" ht="12.75" x14ac:dyDescent="0.25">
      <c r="A227" s="39"/>
      <c r="B227" s="66"/>
      <c r="C227" s="39"/>
      <c r="D227" s="139"/>
      <c r="E227" s="46"/>
      <c r="F227" s="46"/>
    </row>
    <row r="228" spans="1:7" s="41" customFormat="1" ht="38.25" x14ac:dyDescent="0.25">
      <c r="A228" s="39" t="s">
        <v>241</v>
      </c>
      <c r="B228" s="45" t="s">
        <v>89</v>
      </c>
      <c r="C228" s="67" t="s">
        <v>9</v>
      </c>
      <c r="D228" s="139">
        <v>1</v>
      </c>
      <c r="E228" s="46"/>
      <c r="F228" s="46"/>
      <c r="G228" s="124"/>
    </row>
    <row r="229" spans="1:7" s="41" customFormat="1" ht="12.75" x14ac:dyDescent="0.25">
      <c r="A229" s="39"/>
      <c r="B229" s="45"/>
      <c r="C229" s="67"/>
      <c r="D229" s="139"/>
      <c r="E229" s="46"/>
      <c r="F229" s="46"/>
    </row>
    <row r="230" spans="1:7" s="41" customFormat="1" ht="51" x14ac:dyDescent="0.25">
      <c r="A230" s="39" t="s">
        <v>242</v>
      </c>
      <c r="B230" s="45" t="s">
        <v>333</v>
      </c>
      <c r="C230" s="67" t="s">
        <v>9</v>
      </c>
      <c r="D230" s="139">
        <v>1</v>
      </c>
      <c r="E230" s="46"/>
      <c r="F230" s="46"/>
      <c r="G230" s="124"/>
    </row>
    <row r="231" spans="1:7" s="41" customFormat="1" ht="12.75" x14ac:dyDescent="0.25">
      <c r="A231" s="39"/>
      <c r="B231" s="45"/>
      <c r="C231" s="67"/>
      <c r="D231" s="139"/>
      <c r="E231" s="46"/>
      <c r="F231" s="46"/>
    </row>
    <row r="232" spans="1:7" s="41" customFormat="1" ht="51" x14ac:dyDescent="0.25">
      <c r="A232" s="39" t="s">
        <v>243</v>
      </c>
      <c r="B232" s="45" t="s">
        <v>337</v>
      </c>
      <c r="C232" s="67" t="s">
        <v>9</v>
      </c>
      <c r="D232" s="139">
        <v>1</v>
      </c>
      <c r="E232" s="46"/>
      <c r="F232" s="46"/>
      <c r="G232" s="124"/>
    </row>
    <row r="233" spans="1:7" s="41" customFormat="1" ht="12.75" x14ac:dyDescent="0.25">
      <c r="A233" s="39"/>
      <c r="B233" s="45"/>
      <c r="C233" s="67"/>
      <c r="D233" s="139"/>
      <c r="E233" s="46"/>
      <c r="F233" s="46"/>
    </row>
    <row r="234" spans="1:7" s="41" customFormat="1" ht="51" x14ac:dyDescent="0.25">
      <c r="A234" s="39" t="s">
        <v>351</v>
      </c>
      <c r="B234" s="45" t="s">
        <v>339</v>
      </c>
      <c r="C234" s="67" t="s">
        <v>9</v>
      </c>
      <c r="D234" s="139">
        <v>1</v>
      </c>
      <c r="E234" s="46"/>
      <c r="F234" s="46"/>
      <c r="G234" s="124"/>
    </row>
    <row r="235" spans="1:7" s="41" customFormat="1" ht="12.75" x14ac:dyDescent="0.25">
      <c r="A235" s="39"/>
      <c r="B235" s="45"/>
      <c r="C235" s="67"/>
      <c r="D235" s="139"/>
      <c r="E235" s="46"/>
      <c r="F235" s="68"/>
    </row>
    <row r="236" spans="1:7" s="41" customFormat="1" ht="38.25" x14ac:dyDescent="0.25">
      <c r="A236" s="39" t="s">
        <v>244</v>
      </c>
      <c r="B236" s="45" t="s">
        <v>245</v>
      </c>
      <c r="C236" s="67" t="s">
        <v>9</v>
      </c>
      <c r="D236" s="139">
        <v>2</v>
      </c>
      <c r="E236" s="46"/>
      <c r="F236" s="46"/>
      <c r="G236" s="124"/>
    </row>
    <row r="237" spans="1:7" s="41" customFormat="1" ht="12.75" x14ac:dyDescent="0.25">
      <c r="A237" s="39"/>
      <c r="B237" s="45"/>
      <c r="C237" s="67"/>
      <c r="D237" s="139"/>
      <c r="E237" s="46"/>
      <c r="F237" s="46"/>
    </row>
    <row r="238" spans="1:7" s="41" customFormat="1" ht="102" x14ac:dyDescent="0.25">
      <c r="A238" s="39" t="s">
        <v>246</v>
      </c>
      <c r="B238" s="45" t="s">
        <v>247</v>
      </c>
      <c r="C238" s="67" t="s">
        <v>9</v>
      </c>
      <c r="D238" s="139">
        <v>1</v>
      </c>
      <c r="E238" s="46"/>
      <c r="F238" s="46"/>
      <c r="G238" s="124"/>
    </row>
    <row r="239" spans="1:7" s="41" customFormat="1" ht="12.75" x14ac:dyDescent="0.25">
      <c r="A239" s="39"/>
      <c r="B239" s="45"/>
      <c r="C239" s="67"/>
      <c r="D239" s="139"/>
      <c r="E239" s="46"/>
      <c r="F239" s="46"/>
    </row>
    <row r="240" spans="1:7" s="41" customFormat="1" ht="25.5" x14ac:dyDescent="0.25">
      <c r="A240" s="39" t="s">
        <v>248</v>
      </c>
      <c r="B240" s="45" t="s">
        <v>90</v>
      </c>
      <c r="C240" s="67" t="s">
        <v>9</v>
      </c>
      <c r="D240" s="139">
        <v>1</v>
      </c>
      <c r="E240" s="46"/>
      <c r="F240" s="46"/>
      <c r="G240" s="124"/>
    </row>
    <row r="241" spans="1:7" s="41" customFormat="1" ht="12.75" x14ac:dyDescent="0.25">
      <c r="A241" s="39"/>
      <c r="B241" s="45"/>
      <c r="C241" s="67"/>
      <c r="D241" s="139"/>
      <c r="E241" s="46"/>
      <c r="F241" s="46"/>
    </row>
    <row r="242" spans="1:7" s="41" customFormat="1" ht="25.5" x14ac:dyDescent="0.25">
      <c r="A242" s="39" t="s">
        <v>250</v>
      </c>
      <c r="B242" s="45" t="s">
        <v>92</v>
      </c>
      <c r="C242" s="67" t="s">
        <v>9</v>
      </c>
      <c r="D242" s="139">
        <v>1</v>
      </c>
      <c r="E242" s="46"/>
      <c r="F242" s="46"/>
      <c r="G242" s="124"/>
    </row>
    <row r="243" spans="1:7" s="41" customFormat="1" ht="12.75" x14ac:dyDescent="0.25">
      <c r="A243" s="39"/>
      <c r="B243" s="45"/>
      <c r="C243" s="67"/>
      <c r="D243" s="139"/>
      <c r="E243" s="46"/>
      <c r="F243" s="46"/>
    </row>
    <row r="244" spans="1:7" s="41" customFormat="1" ht="38.25" x14ac:dyDescent="0.25">
      <c r="A244" s="39" t="s">
        <v>251</v>
      </c>
      <c r="B244" s="45" t="s">
        <v>62</v>
      </c>
      <c r="C244" s="67" t="s">
        <v>9</v>
      </c>
      <c r="D244" s="140">
        <v>1</v>
      </c>
      <c r="E244" s="46"/>
      <c r="F244" s="46"/>
      <c r="G244" s="126"/>
    </row>
    <row r="245" spans="1:7" s="41" customFormat="1" ht="12.75" x14ac:dyDescent="0.25">
      <c r="A245" s="39"/>
      <c r="B245" s="45"/>
      <c r="C245" s="67"/>
      <c r="D245" s="139"/>
      <c r="E245" s="46"/>
      <c r="F245" s="46"/>
    </row>
    <row r="246" spans="1:7" s="41" customFormat="1" ht="38.25" x14ac:dyDescent="0.25">
      <c r="A246" s="39" t="s">
        <v>249</v>
      </c>
      <c r="B246" s="45" t="s">
        <v>91</v>
      </c>
      <c r="C246" s="67" t="s">
        <v>9</v>
      </c>
      <c r="D246" s="139">
        <v>1</v>
      </c>
      <c r="E246" s="46"/>
      <c r="F246" s="46"/>
      <c r="G246" s="124"/>
    </row>
    <row r="247" spans="1:7" s="41" customFormat="1" ht="12.75" x14ac:dyDescent="0.25">
      <c r="A247" s="39"/>
      <c r="B247" s="45"/>
      <c r="C247" s="67"/>
      <c r="D247" s="139"/>
      <c r="E247" s="46"/>
      <c r="F247" s="46"/>
    </row>
    <row r="248" spans="1:7" s="41" customFormat="1" ht="51" x14ac:dyDescent="0.25">
      <c r="A248" s="39" t="s">
        <v>252</v>
      </c>
      <c r="B248" s="45" t="s">
        <v>340</v>
      </c>
      <c r="C248" s="67" t="s">
        <v>9</v>
      </c>
      <c r="D248" s="139">
        <v>1</v>
      </c>
      <c r="E248" s="46"/>
      <c r="F248" s="46"/>
      <c r="G248" s="124"/>
    </row>
    <row r="249" spans="1:7" s="41" customFormat="1" ht="12.75" x14ac:dyDescent="0.25">
      <c r="A249" s="39"/>
      <c r="B249" s="45"/>
      <c r="C249" s="67"/>
      <c r="D249" s="139"/>
      <c r="E249" s="46"/>
      <c r="F249" s="46"/>
    </row>
    <row r="250" spans="1:7" s="41" customFormat="1" ht="38.25" x14ac:dyDescent="0.25">
      <c r="A250" s="39" t="s">
        <v>253</v>
      </c>
      <c r="B250" s="45" t="s">
        <v>93</v>
      </c>
      <c r="C250" s="67" t="s">
        <v>9</v>
      </c>
      <c r="D250" s="139">
        <v>2</v>
      </c>
      <c r="E250" s="46"/>
      <c r="F250" s="46"/>
      <c r="G250" s="124"/>
    </row>
    <row r="251" spans="1:7" s="41" customFormat="1" ht="12.75" x14ac:dyDescent="0.25">
      <c r="A251" s="39"/>
      <c r="B251" s="45"/>
      <c r="C251" s="67"/>
      <c r="D251" s="139"/>
      <c r="E251" s="46"/>
      <c r="F251" s="46"/>
    </row>
    <row r="252" spans="1:7" s="41" customFormat="1" ht="38.25" x14ac:dyDescent="0.25">
      <c r="A252" s="39" t="s">
        <v>254</v>
      </c>
      <c r="B252" s="45" t="s">
        <v>94</v>
      </c>
      <c r="C252" s="67" t="s">
        <v>9</v>
      </c>
      <c r="D252" s="139">
        <v>1</v>
      </c>
      <c r="E252" s="46"/>
      <c r="F252" s="46"/>
      <c r="G252" s="124"/>
    </row>
    <row r="253" spans="1:7" s="41" customFormat="1" ht="12.75" x14ac:dyDescent="0.25">
      <c r="A253" s="39"/>
      <c r="B253" s="45"/>
      <c r="C253" s="67"/>
      <c r="D253" s="139"/>
      <c r="E253" s="46"/>
      <c r="F253" s="46"/>
    </row>
    <row r="254" spans="1:7" s="41" customFormat="1" ht="63.75" x14ac:dyDescent="0.25">
      <c r="A254" s="39" t="s">
        <v>255</v>
      </c>
      <c r="B254" s="45" t="s">
        <v>61</v>
      </c>
      <c r="C254" s="67" t="s">
        <v>9</v>
      </c>
      <c r="D254" s="139">
        <v>3</v>
      </c>
      <c r="E254" s="46"/>
      <c r="F254" s="46"/>
      <c r="G254" s="124"/>
    </row>
    <row r="255" spans="1:7" s="41" customFormat="1" ht="12.75" x14ac:dyDescent="0.25">
      <c r="A255" s="39"/>
      <c r="B255" s="45"/>
      <c r="C255" s="67"/>
      <c r="D255" s="139"/>
      <c r="E255" s="46"/>
      <c r="F255" s="46"/>
    </row>
    <row r="256" spans="1:7" s="41" customFormat="1" ht="51" x14ac:dyDescent="0.25">
      <c r="A256" s="39" t="s">
        <v>256</v>
      </c>
      <c r="B256" s="45" t="s">
        <v>70</v>
      </c>
      <c r="C256" s="67" t="s">
        <v>9</v>
      </c>
      <c r="D256" s="139">
        <v>1</v>
      </c>
      <c r="E256" s="46"/>
      <c r="F256" s="46"/>
      <c r="G256" s="124"/>
    </row>
    <row r="257" spans="1:7" s="41" customFormat="1" ht="12.75" x14ac:dyDescent="0.25">
      <c r="A257" s="39"/>
      <c r="B257" s="45"/>
      <c r="C257" s="67"/>
      <c r="D257" s="139"/>
      <c r="E257" s="46"/>
      <c r="F257" s="46"/>
    </row>
    <row r="258" spans="1:7" s="41" customFormat="1" ht="76.5" x14ac:dyDescent="0.25">
      <c r="A258" s="39" t="s">
        <v>257</v>
      </c>
      <c r="B258" s="45" t="s">
        <v>81</v>
      </c>
      <c r="C258" s="67" t="s">
        <v>9</v>
      </c>
      <c r="D258" s="139">
        <v>1</v>
      </c>
      <c r="E258" s="46"/>
      <c r="F258" s="46"/>
      <c r="G258" s="124"/>
    </row>
    <row r="259" spans="1:7" s="41" customFormat="1" ht="12.75" x14ac:dyDescent="0.25">
      <c r="A259" s="10"/>
      <c r="B259" s="42"/>
      <c r="C259" s="39"/>
      <c r="D259" s="139"/>
      <c r="E259" s="47" t="str">
        <f>CONCATENATE("SUBTOTAL ",B221,)</f>
        <v>SUBTOTAL TREN DE DESCARGA</v>
      </c>
      <c r="F259" s="48"/>
    </row>
    <row r="260" spans="1:7" s="41" customFormat="1" ht="12.75" x14ac:dyDescent="0.25">
      <c r="A260" s="10"/>
      <c r="B260" s="42"/>
      <c r="C260" s="39"/>
      <c r="D260" s="139"/>
      <c r="E260" s="47"/>
      <c r="F260" s="48"/>
    </row>
    <row r="261" spans="1:7" s="41" customFormat="1" ht="12.75" x14ac:dyDescent="0.25">
      <c r="A261" s="9">
        <v>15</v>
      </c>
      <c r="B261" s="69" t="s">
        <v>57</v>
      </c>
      <c r="C261" s="9"/>
      <c r="D261" s="139"/>
      <c r="E261" s="46"/>
      <c r="F261" s="46"/>
    </row>
    <row r="262" spans="1:7" s="41" customFormat="1" ht="38.25" x14ac:dyDescent="0.25">
      <c r="A262" s="58" t="s">
        <v>258</v>
      </c>
      <c r="B262" s="59" t="s">
        <v>259</v>
      </c>
      <c r="C262" s="58" t="s">
        <v>10</v>
      </c>
      <c r="D262" s="139">
        <v>44.38</v>
      </c>
      <c r="E262" s="46"/>
      <c r="F262" s="46"/>
      <c r="G262" s="124"/>
    </row>
    <row r="263" spans="1:7" s="41" customFormat="1" ht="12.75" x14ac:dyDescent="0.25">
      <c r="A263" s="39"/>
      <c r="B263" s="66"/>
      <c r="C263" s="58"/>
      <c r="D263" s="139"/>
      <c r="E263" s="46"/>
      <c r="F263" s="46"/>
    </row>
    <row r="264" spans="1:7" s="41" customFormat="1" ht="38.25" x14ac:dyDescent="0.25">
      <c r="A264" s="39" t="s">
        <v>260</v>
      </c>
      <c r="B264" s="66" t="s">
        <v>58</v>
      </c>
      <c r="C264" s="58" t="s">
        <v>11</v>
      </c>
      <c r="D264" s="139">
        <v>30</v>
      </c>
      <c r="E264" s="46"/>
      <c r="F264" s="46"/>
      <c r="G264" s="124"/>
    </row>
    <row r="265" spans="1:7" s="41" customFormat="1" ht="12.75" x14ac:dyDescent="0.25">
      <c r="A265" s="9"/>
      <c r="B265" s="69"/>
      <c r="C265" s="9"/>
      <c r="D265" s="139"/>
      <c r="E265" s="46"/>
      <c r="F265" s="46"/>
    </row>
    <row r="266" spans="1:7" s="41" customFormat="1" ht="38.25" x14ac:dyDescent="0.25">
      <c r="A266" s="39" t="s">
        <v>261</v>
      </c>
      <c r="B266" s="66" t="s">
        <v>262</v>
      </c>
      <c r="C266" s="58" t="s">
        <v>10</v>
      </c>
      <c r="D266" s="139">
        <v>25</v>
      </c>
      <c r="E266" s="46"/>
      <c r="F266" s="46"/>
      <c r="G266" s="124"/>
    </row>
    <row r="267" spans="1:7" s="41" customFormat="1" ht="12.75" x14ac:dyDescent="0.25">
      <c r="A267" s="39"/>
      <c r="B267" s="66"/>
      <c r="C267" s="58"/>
      <c r="D267" s="139"/>
      <c r="E267" s="46"/>
      <c r="F267" s="46"/>
    </row>
    <row r="268" spans="1:7" s="41" customFormat="1" ht="76.5" x14ac:dyDescent="0.25">
      <c r="A268" s="39" t="s">
        <v>263</v>
      </c>
      <c r="B268" s="66" t="s">
        <v>64</v>
      </c>
      <c r="C268" s="58" t="s">
        <v>9</v>
      </c>
      <c r="D268" s="139">
        <v>1</v>
      </c>
      <c r="E268" s="46"/>
      <c r="F268" s="46"/>
      <c r="G268" s="124"/>
    </row>
    <row r="269" spans="1:7" s="41" customFormat="1" ht="12.75" x14ac:dyDescent="0.25">
      <c r="A269" s="39"/>
      <c r="B269" s="66"/>
      <c r="C269" s="58"/>
      <c r="D269" s="139"/>
      <c r="E269" s="46"/>
      <c r="F269" s="46"/>
    </row>
    <row r="270" spans="1:7" s="41" customFormat="1" ht="38.25" x14ac:dyDescent="0.25">
      <c r="A270" s="39" t="s">
        <v>264</v>
      </c>
      <c r="B270" s="66" t="s">
        <v>80</v>
      </c>
      <c r="C270" s="58" t="s">
        <v>10</v>
      </c>
      <c r="D270" s="139">
        <v>35</v>
      </c>
      <c r="E270" s="46"/>
      <c r="F270" s="46"/>
      <c r="G270" s="124"/>
    </row>
    <row r="271" spans="1:7" s="41" customFormat="1" ht="12.75" x14ac:dyDescent="0.25">
      <c r="A271" s="8"/>
      <c r="B271" s="66"/>
      <c r="C271" s="8"/>
      <c r="D271" s="139"/>
      <c r="E271" s="47" t="str">
        <f>CONCATENATE("SUBTOTAL ",B261,)</f>
        <v>SUBTOTAL SELLO SANITARIO</v>
      </c>
      <c r="F271" s="48"/>
    </row>
    <row r="272" spans="1:7" s="41" customFormat="1" ht="12.75" x14ac:dyDescent="0.25">
      <c r="A272" s="10"/>
      <c r="B272" s="42"/>
      <c r="C272" s="39"/>
      <c r="D272" s="139"/>
      <c r="E272" s="47"/>
      <c r="F272" s="48"/>
    </row>
    <row r="273" spans="1:7" s="41" customFormat="1" x14ac:dyDescent="0.25">
      <c r="A273" s="10"/>
      <c r="B273" s="42"/>
      <c r="C273" s="39"/>
      <c r="D273" s="139"/>
      <c r="E273" s="53" t="str">
        <f>CONCATENATE("SUBTOTAL ",B209,)</f>
        <v>SUBTOTAL POZO DE CAPTACIÓN</v>
      </c>
      <c r="F273" s="54"/>
    </row>
    <row r="274" spans="1:7" s="41" customFormat="1" ht="12.75" x14ac:dyDescent="0.25">
      <c r="A274" s="10"/>
      <c r="B274" s="42"/>
      <c r="C274" s="39"/>
      <c r="D274" s="139"/>
      <c r="E274" s="47"/>
      <c r="F274" s="48"/>
    </row>
    <row r="275" spans="1:7" s="41" customFormat="1" ht="12.75" x14ac:dyDescent="0.25">
      <c r="A275" s="10"/>
      <c r="B275" s="42"/>
      <c r="C275" s="39"/>
      <c r="D275" s="139"/>
      <c r="E275" s="47"/>
      <c r="F275" s="48"/>
    </row>
    <row r="276" spans="1:7" s="41" customFormat="1" x14ac:dyDescent="0.25">
      <c r="A276" s="71" t="s">
        <v>265</v>
      </c>
      <c r="B276" s="72" t="s">
        <v>98</v>
      </c>
      <c r="C276" s="73"/>
      <c r="D276" s="139"/>
      <c r="E276" s="74"/>
      <c r="F276" s="74"/>
    </row>
    <row r="277" spans="1:7" s="41" customFormat="1" ht="12.75" x14ac:dyDescent="0.25">
      <c r="A277" s="75"/>
      <c r="B277" s="76"/>
      <c r="C277" s="73"/>
      <c r="D277" s="139"/>
      <c r="E277" s="74"/>
      <c r="F277" s="74"/>
    </row>
    <row r="278" spans="1:7" s="77" customFormat="1" ht="12.75" x14ac:dyDescent="0.25">
      <c r="A278" s="10">
        <v>16</v>
      </c>
      <c r="B278" s="42" t="s">
        <v>66</v>
      </c>
      <c r="C278" s="33"/>
      <c r="D278" s="141"/>
      <c r="E278" s="33"/>
      <c r="F278" s="33"/>
    </row>
    <row r="279" spans="1:7" s="77" customFormat="1" ht="51" x14ac:dyDescent="0.25">
      <c r="A279" s="44" t="s">
        <v>271</v>
      </c>
      <c r="B279" s="45" t="s">
        <v>272</v>
      </c>
      <c r="C279" s="39" t="s">
        <v>273</v>
      </c>
      <c r="D279" s="140">
        <v>1</v>
      </c>
      <c r="E279" s="46"/>
      <c r="F279" s="46"/>
      <c r="G279" s="126"/>
    </row>
    <row r="280" spans="1:7" s="77" customFormat="1" ht="12.75" x14ac:dyDescent="0.25">
      <c r="A280" s="34"/>
      <c r="B280" s="34"/>
      <c r="C280" s="33"/>
      <c r="D280" s="140"/>
      <c r="E280" s="47" t="str">
        <f>CONCATENATE(" SUBTOTAL DE ",B278)</f>
        <v xml:space="preserve"> SUBTOTAL DE PRELIMINARES</v>
      </c>
      <c r="F280" s="48"/>
      <c r="G280" s="46"/>
    </row>
    <row r="281" spans="1:7" s="77" customFormat="1" ht="12.75" x14ac:dyDescent="0.25">
      <c r="A281" s="34"/>
      <c r="B281" s="34"/>
      <c r="C281" s="33"/>
      <c r="D281" s="140"/>
      <c r="E281" s="33"/>
      <c r="F281" s="33"/>
      <c r="G281" s="46"/>
    </row>
    <row r="282" spans="1:7" s="77" customFormat="1" ht="12.75" x14ac:dyDescent="0.25">
      <c r="A282" s="10">
        <v>17</v>
      </c>
      <c r="B282" s="42" t="s">
        <v>67</v>
      </c>
      <c r="C282" s="33"/>
      <c r="D282" s="140"/>
      <c r="E282" s="33"/>
      <c r="F282" s="33"/>
      <c r="G282" s="46"/>
    </row>
    <row r="283" spans="1:7" s="77" customFormat="1" ht="63.75" x14ac:dyDescent="0.25">
      <c r="A283" s="44" t="s">
        <v>267</v>
      </c>
      <c r="B283" s="45" t="s">
        <v>268</v>
      </c>
      <c r="C283" s="39" t="s">
        <v>12</v>
      </c>
      <c r="D283" s="140">
        <v>20</v>
      </c>
      <c r="E283" s="46"/>
      <c r="F283" s="46"/>
      <c r="G283" s="126"/>
    </row>
    <row r="284" spans="1:7" s="77" customFormat="1" ht="12.75" x14ac:dyDescent="0.25">
      <c r="A284" s="44"/>
      <c r="B284" s="45"/>
      <c r="C284" s="39"/>
      <c r="D284" s="140"/>
      <c r="E284" s="46"/>
      <c r="F284" s="46"/>
      <c r="G284" s="46"/>
    </row>
    <row r="285" spans="1:7" s="77" customFormat="1" ht="51" x14ac:dyDescent="0.25">
      <c r="A285" s="44" t="s">
        <v>269</v>
      </c>
      <c r="B285" s="45" t="s">
        <v>270</v>
      </c>
      <c r="C285" s="39" t="s">
        <v>12</v>
      </c>
      <c r="D285" s="140">
        <v>45</v>
      </c>
      <c r="E285" s="46"/>
      <c r="F285" s="46"/>
      <c r="G285" s="126"/>
    </row>
    <row r="286" spans="1:7" s="77" customFormat="1" ht="12.75" x14ac:dyDescent="0.25">
      <c r="A286" s="44"/>
      <c r="B286" s="45"/>
      <c r="C286" s="39"/>
      <c r="D286" s="140"/>
      <c r="E286" s="46"/>
      <c r="F286" s="46"/>
      <c r="G286" s="46"/>
    </row>
    <row r="287" spans="1:7" s="77" customFormat="1" ht="38.25" x14ac:dyDescent="0.25">
      <c r="A287" s="44" t="s">
        <v>274</v>
      </c>
      <c r="B287" s="45" t="s">
        <v>311</v>
      </c>
      <c r="C287" s="39" t="s">
        <v>12</v>
      </c>
      <c r="D287" s="140">
        <v>15</v>
      </c>
      <c r="E287" s="46"/>
      <c r="F287" s="46"/>
      <c r="G287" s="126"/>
    </row>
    <row r="288" spans="1:7" s="77" customFormat="1" ht="12.75" x14ac:dyDescent="0.25">
      <c r="A288" s="44"/>
      <c r="B288" s="45"/>
      <c r="C288" s="39"/>
      <c r="D288" s="140"/>
      <c r="E288" s="46"/>
      <c r="F288" s="46"/>
      <c r="G288" s="46"/>
    </row>
    <row r="289" spans="1:7" s="77" customFormat="1" ht="51" x14ac:dyDescent="0.25">
      <c r="A289" s="44" t="s">
        <v>275</v>
      </c>
      <c r="B289" s="45" t="s">
        <v>276</v>
      </c>
      <c r="C289" s="39" t="s">
        <v>12</v>
      </c>
      <c r="D289" s="140">
        <v>90</v>
      </c>
      <c r="E289" s="46"/>
      <c r="F289" s="46"/>
      <c r="G289" s="126"/>
    </row>
    <row r="290" spans="1:7" s="77" customFormat="1" ht="12.75" x14ac:dyDescent="0.25">
      <c r="A290" s="34"/>
      <c r="B290" s="34"/>
      <c r="C290" s="33"/>
      <c r="D290" s="140"/>
      <c r="E290" s="47" t="str">
        <f>CONCATENATE(" SUBTOTAL DE ",B282)</f>
        <v xml:space="preserve"> SUBTOTAL DE CONDUCTORES</v>
      </c>
      <c r="F290" s="48"/>
      <c r="G290" s="46"/>
    </row>
    <row r="291" spans="1:7" s="77" customFormat="1" ht="12.75" x14ac:dyDescent="0.25">
      <c r="A291" s="34"/>
      <c r="B291" s="34"/>
      <c r="C291" s="33"/>
      <c r="D291" s="140"/>
      <c r="E291" s="33"/>
      <c r="F291" s="33"/>
      <c r="G291" s="46"/>
    </row>
    <row r="292" spans="1:7" s="77" customFormat="1" ht="12.75" x14ac:dyDescent="0.25">
      <c r="A292" s="10">
        <v>18</v>
      </c>
      <c r="B292" s="42" t="s">
        <v>85</v>
      </c>
      <c r="C292" s="33"/>
      <c r="D292" s="140"/>
      <c r="E292" s="33"/>
      <c r="F292" s="33"/>
      <c r="G292" s="46"/>
    </row>
    <row r="293" spans="1:7" s="77" customFormat="1" ht="51" x14ac:dyDescent="0.25">
      <c r="A293" s="44" t="s">
        <v>277</v>
      </c>
      <c r="B293" s="45" t="s">
        <v>278</v>
      </c>
      <c r="C293" s="39" t="s">
        <v>9</v>
      </c>
      <c r="D293" s="140">
        <v>1</v>
      </c>
      <c r="E293" s="46"/>
      <c r="F293" s="46"/>
      <c r="G293" s="126"/>
    </row>
    <row r="294" spans="1:7" s="81" customFormat="1" ht="16.5" x14ac:dyDescent="0.25">
      <c r="A294" s="44"/>
      <c r="B294" s="78"/>
      <c r="C294" s="79"/>
      <c r="D294" s="140"/>
      <c r="E294" s="46"/>
      <c r="F294" s="80"/>
      <c r="G294" s="46"/>
    </row>
    <row r="295" spans="1:7" s="77" customFormat="1" ht="38.25" x14ac:dyDescent="0.25">
      <c r="A295" s="44" t="s">
        <v>279</v>
      </c>
      <c r="B295" s="45" t="s">
        <v>280</v>
      </c>
      <c r="C295" s="39" t="s">
        <v>12</v>
      </c>
      <c r="D295" s="140">
        <v>30</v>
      </c>
      <c r="E295" s="46"/>
      <c r="F295" s="46"/>
      <c r="G295" s="126"/>
    </row>
    <row r="296" spans="1:7" s="77" customFormat="1" ht="12.75" x14ac:dyDescent="0.25">
      <c r="A296" s="44"/>
      <c r="B296" s="45"/>
      <c r="C296" s="39"/>
      <c r="D296" s="140"/>
      <c r="E296" s="46"/>
      <c r="F296" s="46"/>
      <c r="G296" s="46"/>
    </row>
    <row r="297" spans="1:7" s="77" customFormat="1" ht="38.25" x14ac:dyDescent="0.25">
      <c r="A297" s="44" t="s">
        <v>281</v>
      </c>
      <c r="B297" s="45" t="s">
        <v>282</v>
      </c>
      <c r="C297" s="39" t="s">
        <v>12</v>
      </c>
      <c r="D297" s="140">
        <v>16</v>
      </c>
      <c r="E297" s="46"/>
      <c r="F297" s="46"/>
      <c r="G297" s="126"/>
    </row>
    <row r="298" spans="1:7" s="81" customFormat="1" ht="12.75" x14ac:dyDescent="0.25">
      <c r="A298" s="44"/>
      <c r="B298" s="45"/>
      <c r="C298" s="39"/>
      <c r="D298" s="140"/>
      <c r="E298" s="46"/>
      <c r="F298" s="46"/>
      <c r="G298" s="46"/>
    </row>
    <row r="299" spans="1:7" s="81" customFormat="1" ht="51" x14ac:dyDescent="0.25">
      <c r="A299" s="44" t="s">
        <v>283</v>
      </c>
      <c r="B299" s="45" t="s">
        <v>284</v>
      </c>
      <c r="C299" s="39" t="s">
        <v>9</v>
      </c>
      <c r="D299" s="140">
        <v>1</v>
      </c>
      <c r="E299" s="46"/>
      <c r="F299" s="46"/>
      <c r="G299" s="126"/>
    </row>
    <row r="300" spans="1:7" s="77" customFormat="1" ht="12.75" x14ac:dyDescent="0.25">
      <c r="A300" s="34"/>
      <c r="B300" s="34"/>
      <c r="C300" s="33"/>
      <c r="D300" s="140"/>
      <c r="E300" s="47" t="str">
        <f>CONCATENATE(" SUBTOTAL DE ",B292)</f>
        <v xml:space="preserve"> SUBTOTAL DE MEDICIÓN</v>
      </c>
      <c r="F300" s="48"/>
      <c r="G300" s="46"/>
    </row>
    <row r="301" spans="1:7" s="77" customFormat="1" ht="16.5" x14ac:dyDescent="0.25">
      <c r="A301" s="82"/>
      <c r="B301" s="78"/>
      <c r="C301" s="79"/>
      <c r="D301" s="140"/>
      <c r="E301" s="80"/>
      <c r="F301" s="80"/>
      <c r="G301" s="46"/>
    </row>
    <row r="302" spans="1:7" s="77" customFormat="1" ht="12.75" x14ac:dyDescent="0.25">
      <c r="A302" s="10">
        <v>19</v>
      </c>
      <c r="B302" s="42" t="s">
        <v>68</v>
      </c>
      <c r="C302" s="33"/>
      <c r="D302" s="140"/>
      <c r="E302" s="33"/>
      <c r="F302" s="33"/>
      <c r="G302" s="46"/>
    </row>
    <row r="303" spans="1:7" s="77" customFormat="1" ht="229.5" x14ac:dyDescent="0.25">
      <c r="A303" s="44" t="s">
        <v>285</v>
      </c>
      <c r="B303" s="45" t="s">
        <v>97</v>
      </c>
      <c r="C303" s="39" t="s">
        <v>54</v>
      </c>
      <c r="D303" s="140">
        <v>1</v>
      </c>
      <c r="E303" s="46"/>
      <c r="F303" s="46"/>
      <c r="G303" s="126"/>
    </row>
    <row r="304" spans="1:7" s="77" customFormat="1" ht="12.75" x14ac:dyDescent="0.25">
      <c r="A304" s="34"/>
      <c r="B304" s="34"/>
      <c r="C304" s="33"/>
      <c r="D304" s="140"/>
      <c r="E304" s="47" t="str">
        <f>CONCATENATE(" SUBTOTAL DE ",B302)</f>
        <v xml:space="preserve"> SUBTOTAL DE TIERRA FISICA</v>
      </c>
      <c r="F304" s="48"/>
      <c r="G304" s="46"/>
    </row>
    <row r="305" spans="1:7" s="77" customFormat="1" ht="16.5" x14ac:dyDescent="0.25">
      <c r="A305" s="82"/>
      <c r="B305" s="78"/>
      <c r="C305" s="79"/>
      <c r="D305" s="140"/>
      <c r="E305" s="80"/>
      <c r="F305" s="80"/>
      <c r="G305" s="46"/>
    </row>
    <row r="306" spans="1:7" s="77" customFormat="1" ht="12.75" x14ac:dyDescent="0.25">
      <c r="A306" s="10">
        <v>20</v>
      </c>
      <c r="B306" s="42" t="s">
        <v>69</v>
      </c>
      <c r="C306" s="33"/>
      <c r="D306" s="140"/>
      <c r="E306" s="33"/>
      <c r="F306" s="33"/>
      <c r="G306" s="46"/>
    </row>
    <row r="307" spans="1:7" s="77" customFormat="1" ht="51" x14ac:dyDescent="0.25">
      <c r="A307" s="44" t="s">
        <v>286</v>
      </c>
      <c r="B307" s="45" t="s">
        <v>287</v>
      </c>
      <c r="C307" s="39" t="s">
        <v>9</v>
      </c>
      <c r="D307" s="140">
        <v>1</v>
      </c>
      <c r="E307" s="46"/>
      <c r="F307" s="46"/>
      <c r="G307" s="126"/>
    </row>
    <row r="308" spans="1:7" s="77" customFormat="1" ht="12.75" x14ac:dyDescent="0.25">
      <c r="A308" s="44"/>
      <c r="B308" s="83"/>
      <c r="C308" s="84"/>
      <c r="D308" s="140"/>
      <c r="E308" s="46"/>
      <c r="F308" s="85"/>
      <c r="G308" s="46"/>
    </row>
    <row r="309" spans="1:7" s="77" customFormat="1" ht="318.75" x14ac:dyDescent="0.25">
      <c r="A309" s="44" t="s">
        <v>357</v>
      </c>
      <c r="B309" s="45" t="s">
        <v>358</v>
      </c>
      <c r="C309" s="39" t="s">
        <v>54</v>
      </c>
      <c r="D309" s="140">
        <v>1</v>
      </c>
      <c r="E309" s="46"/>
      <c r="F309" s="46"/>
      <c r="G309" s="126"/>
    </row>
    <row r="310" spans="1:7" s="77" customFormat="1" ht="12.75" x14ac:dyDescent="0.25">
      <c r="A310" s="34"/>
      <c r="B310" s="34"/>
      <c r="C310" s="33"/>
      <c r="D310" s="140"/>
      <c r="E310" s="47" t="str">
        <f>CONCATENATE(" SUBTOTAL DE ",B306)</f>
        <v xml:space="preserve"> SUBTOTAL DE CONTROL</v>
      </c>
      <c r="F310" s="48"/>
      <c r="G310" s="46"/>
    </row>
    <row r="311" spans="1:7" s="77" customFormat="1" ht="16.5" x14ac:dyDescent="0.25">
      <c r="A311" s="82"/>
      <c r="B311" s="78"/>
      <c r="C311" s="79"/>
      <c r="D311" s="140"/>
      <c r="E311" s="80"/>
      <c r="F311" s="80"/>
      <c r="G311" s="46"/>
    </row>
    <row r="312" spans="1:7" s="77" customFormat="1" ht="12.75" x14ac:dyDescent="0.25">
      <c r="A312" s="10">
        <v>21</v>
      </c>
      <c r="B312" s="42" t="s">
        <v>86</v>
      </c>
      <c r="C312" s="33"/>
      <c r="D312" s="140"/>
      <c r="E312" s="33"/>
      <c r="F312" s="33"/>
      <c r="G312" s="46"/>
    </row>
    <row r="313" spans="1:7" s="77" customFormat="1" ht="38.25" x14ac:dyDescent="0.25">
      <c r="A313" s="44" t="s">
        <v>312</v>
      </c>
      <c r="B313" s="45" t="s">
        <v>313</v>
      </c>
      <c r="C313" s="39" t="s">
        <v>9</v>
      </c>
      <c r="D313" s="140">
        <v>1</v>
      </c>
      <c r="E313" s="46"/>
      <c r="F313" s="46"/>
      <c r="G313" s="126"/>
    </row>
    <row r="314" spans="1:7" s="77" customFormat="1" ht="12.75" x14ac:dyDescent="0.25">
      <c r="A314" s="44"/>
      <c r="B314" s="83"/>
      <c r="C314" s="84"/>
      <c r="D314" s="140"/>
      <c r="E314" s="46"/>
      <c r="F314" s="85"/>
      <c r="G314" s="46"/>
    </row>
    <row r="315" spans="1:7" s="77" customFormat="1" ht="38.25" x14ac:dyDescent="0.25">
      <c r="A315" s="44" t="s">
        <v>288</v>
      </c>
      <c r="B315" s="45" t="s">
        <v>289</v>
      </c>
      <c r="C315" s="39" t="s">
        <v>9</v>
      </c>
      <c r="D315" s="140">
        <v>1</v>
      </c>
      <c r="E315" s="46"/>
      <c r="F315" s="46"/>
      <c r="G315" s="126"/>
    </row>
    <row r="316" spans="1:7" s="77" customFormat="1" ht="12.75" x14ac:dyDescent="0.25">
      <c r="A316" s="44"/>
      <c r="B316" s="45"/>
      <c r="C316" s="39"/>
      <c r="D316" s="140"/>
      <c r="E316" s="46"/>
      <c r="F316" s="46"/>
      <c r="G316" s="46"/>
    </row>
    <row r="317" spans="1:7" s="77" customFormat="1" ht="63.75" x14ac:dyDescent="0.25">
      <c r="A317" s="44" t="s">
        <v>290</v>
      </c>
      <c r="B317" s="45" t="s">
        <v>291</v>
      </c>
      <c r="C317" s="39" t="s">
        <v>12</v>
      </c>
      <c r="D317" s="140">
        <v>85</v>
      </c>
      <c r="E317" s="46"/>
      <c r="F317" s="46"/>
      <c r="G317" s="126"/>
    </row>
    <row r="318" spans="1:7" s="77" customFormat="1" ht="12.75" x14ac:dyDescent="0.25">
      <c r="A318" s="44"/>
      <c r="B318" s="45"/>
      <c r="C318" s="39"/>
      <c r="D318" s="140"/>
      <c r="E318" s="46"/>
      <c r="F318" s="46"/>
      <c r="G318" s="46"/>
    </row>
    <row r="319" spans="1:7" s="77" customFormat="1" ht="63.75" x14ac:dyDescent="0.25">
      <c r="A319" s="44" t="s">
        <v>292</v>
      </c>
      <c r="B319" s="45" t="s">
        <v>52</v>
      </c>
      <c r="C319" s="39" t="s">
        <v>9</v>
      </c>
      <c r="D319" s="140">
        <v>3</v>
      </c>
      <c r="E319" s="46"/>
      <c r="F319" s="46"/>
      <c r="G319" s="126"/>
    </row>
    <row r="320" spans="1:7" s="77" customFormat="1" ht="12.75" x14ac:dyDescent="0.25">
      <c r="A320" s="44"/>
      <c r="B320" s="45"/>
      <c r="C320" s="39"/>
      <c r="D320" s="140"/>
      <c r="E320" s="46"/>
      <c r="F320" s="46"/>
      <c r="G320" s="46"/>
    </row>
    <row r="321" spans="1:7" s="77" customFormat="1" ht="89.25" x14ac:dyDescent="0.25">
      <c r="A321" s="44" t="s">
        <v>293</v>
      </c>
      <c r="B321" s="45" t="s">
        <v>294</v>
      </c>
      <c r="C321" s="39" t="s">
        <v>53</v>
      </c>
      <c r="D321" s="140">
        <v>3</v>
      </c>
      <c r="E321" s="46"/>
      <c r="F321" s="46"/>
      <c r="G321" s="126"/>
    </row>
    <row r="322" spans="1:7" s="77" customFormat="1" ht="12.75" x14ac:dyDescent="0.25">
      <c r="A322" s="44"/>
      <c r="B322" s="45"/>
      <c r="C322" s="39"/>
      <c r="D322" s="140"/>
      <c r="E322" s="46"/>
      <c r="F322" s="46"/>
      <c r="G322" s="46"/>
    </row>
    <row r="323" spans="1:7" s="77" customFormat="1" ht="76.5" x14ac:dyDescent="0.25">
      <c r="A323" s="44" t="s">
        <v>295</v>
      </c>
      <c r="B323" s="45" t="s">
        <v>296</v>
      </c>
      <c r="C323" s="39" t="s">
        <v>9</v>
      </c>
      <c r="D323" s="140">
        <v>2</v>
      </c>
      <c r="E323" s="46"/>
      <c r="F323" s="46"/>
      <c r="G323" s="126"/>
    </row>
    <row r="324" spans="1:7" s="77" customFormat="1" ht="12.75" x14ac:dyDescent="0.25">
      <c r="A324" s="34"/>
      <c r="B324" s="34"/>
      <c r="C324" s="33"/>
      <c r="D324" s="140"/>
      <c r="E324" s="47" t="str">
        <f>CONCATENATE(" SUBTOTAL DE ",B312)</f>
        <v xml:space="preserve"> SUBTOTAL DE ELECTRICOS EN CASETA DE OPERACIÓN</v>
      </c>
      <c r="F324" s="48"/>
      <c r="G324" s="46"/>
    </row>
    <row r="325" spans="1:7" s="41" customFormat="1" ht="12.75" x14ac:dyDescent="0.25">
      <c r="A325" s="86"/>
      <c r="B325" s="87"/>
      <c r="C325" s="73"/>
      <c r="D325" s="139"/>
      <c r="E325" s="88"/>
      <c r="F325" s="48"/>
    </row>
    <row r="326" spans="1:7" s="41" customFormat="1" x14ac:dyDescent="0.25">
      <c r="A326" s="86"/>
      <c r="B326" s="87"/>
      <c r="C326" s="73"/>
      <c r="D326" s="139"/>
      <c r="E326" s="53" t="str">
        <f>CONCATENATE("SUBTOTAL ",B276,)</f>
        <v>SUBTOTAL OBRA ELÉCTRICA</v>
      </c>
      <c r="F326" s="54"/>
    </row>
    <row r="327" spans="1:7" s="41" customFormat="1" ht="12.75" x14ac:dyDescent="0.25">
      <c r="A327" s="10"/>
      <c r="B327" s="42"/>
      <c r="C327" s="39"/>
      <c r="D327" s="139"/>
      <c r="E327" s="47"/>
      <c r="F327" s="48"/>
    </row>
    <row r="328" spans="1:7" s="41" customFormat="1" ht="12.75" x14ac:dyDescent="0.25">
      <c r="A328" s="10"/>
      <c r="B328" s="42"/>
      <c r="C328" s="39"/>
      <c r="D328" s="139"/>
      <c r="E328" s="47"/>
      <c r="F328" s="48"/>
    </row>
    <row r="329" spans="1:7" s="41" customFormat="1" x14ac:dyDescent="0.25">
      <c r="A329" s="71" t="s">
        <v>266</v>
      </c>
      <c r="B329" s="72" t="s">
        <v>59</v>
      </c>
      <c r="C329" s="39"/>
      <c r="D329" s="139"/>
      <c r="E329" s="40"/>
      <c r="F329" s="43"/>
    </row>
    <row r="330" spans="1:7" s="41" customFormat="1" ht="12.75" x14ac:dyDescent="0.25">
      <c r="A330" s="10"/>
      <c r="B330" s="42"/>
      <c r="C330" s="39"/>
      <c r="D330" s="139"/>
      <c r="E330" s="40"/>
      <c r="F330" s="43"/>
    </row>
    <row r="331" spans="1:7" s="41" customFormat="1" ht="12.75" x14ac:dyDescent="0.25">
      <c r="A331" s="10">
        <v>22</v>
      </c>
      <c r="B331" s="42" t="s">
        <v>82</v>
      </c>
      <c r="C331" s="8"/>
      <c r="D331" s="139"/>
      <c r="E331" s="7"/>
      <c r="F331" s="7"/>
    </row>
    <row r="332" spans="1:7" s="41" customFormat="1" ht="38.25" x14ac:dyDescent="0.25">
      <c r="A332" s="58" t="s">
        <v>299</v>
      </c>
      <c r="B332" s="66" t="s">
        <v>300</v>
      </c>
      <c r="C332" s="58" t="s">
        <v>9</v>
      </c>
      <c r="D332" s="139">
        <v>12</v>
      </c>
      <c r="E332" s="46"/>
      <c r="F332" s="46"/>
      <c r="G332" s="124"/>
    </row>
    <row r="333" spans="1:7" s="41" customFormat="1" ht="12.75" x14ac:dyDescent="0.25">
      <c r="A333" s="10"/>
      <c r="B333" s="42"/>
      <c r="C333" s="8"/>
      <c r="D333" s="139"/>
      <c r="E333" s="7"/>
      <c r="F333" s="7"/>
    </row>
    <row r="334" spans="1:7" s="41" customFormat="1" ht="38.25" x14ac:dyDescent="0.25">
      <c r="A334" s="39" t="s">
        <v>301</v>
      </c>
      <c r="B334" s="66" t="s">
        <v>302</v>
      </c>
      <c r="C334" s="58" t="s">
        <v>9</v>
      </c>
      <c r="D334" s="139">
        <v>12</v>
      </c>
      <c r="E334" s="46"/>
      <c r="F334" s="46"/>
      <c r="G334" s="124"/>
    </row>
    <row r="335" spans="1:7" s="41" customFormat="1" ht="12.75" x14ac:dyDescent="0.25">
      <c r="A335" s="39"/>
      <c r="B335" s="50"/>
      <c r="C335" s="51"/>
      <c r="D335" s="139"/>
      <c r="E335" s="46"/>
      <c r="F335" s="46"/>
    </row>
    <row r="336" spans="1:7" s="41" customFormat="1" ht="51" x14ac:dyDescent="0.25">
      <c r="A336" s="39" t="s">
        <v>156</v>
      </c>
      <c r="B336" s="50" t="s">
        <v>157</v>
      </c>
      <c r="C336" s="51" t="s">
        <v>12</v>
      </c>
      <c r="D336" s="139">
        <v>24</v>
      </c>
      <c r="E336" s="46"/>
      <c r="F336" s="46"/>
      <c r="G336" s="124"/>
    </row>
    <row r="337" spans="1:7" s="41" customFormat="1" ht="12.75" x14ac:dyDescent="0.25">
      <c r="A337" s="39"/>
      <c r="B337" s="66"/>
      <c r="C337" s="8"/>
      <c r="D337" s="139"/>
      <c r="E337" s="47" t="str">
        <f>CONCATENATE("SUBTOTAL ",B331,)</f>
        <v>SUBTOTAL CIMENTACIÓN</v>
      </c>
      <c r="F337" s="48"/>
    </row>
    <row r="338" spans="1:7" s="41" customFormat="1" ht="12.75" x14ac:dyDescent="0.25">
      <c r="A338" s="39"/>
      <c r="B338" s="66"/>
      <c r="C338" s="8"/>
      <c r="D338" s="139"/>
      <c r="E338" s="7"/>
      <c r="F338" s="7"/>
    </row>
    <row r="339" spans="1:7" s="41" customFormat="1" ht="12.75" x14ac:dyDescent="0.25">
      <c r="A339" s="9">
        <v>23</v>
      </c>
      <c r="B339" s="69" t="s">
        <v>42</v>
      </c>
      <c r="C339" s="8"/>
      <c r="D339" s="139"/>
      <c r="E339" s="7"/>
      <c r="F339" s="7"/>
    </row>
    <row r="340" spans="1:7" s="41" customFormat="1" ht="38.25" x14ac:dyDescent="0.25">
      <c r="A340" s="58" t="s">
        <v>298</v>
      </c>
      <c r="B340" s="70" t="s">
        <v>297</v>
      </c>
      <c r="C340" s="58" t="s">
        <v>9</v>
      </c>
      <c r="D340" s="139">
        <v>1</v>
      </c>
      <c r="E340" s="46"/>
      <c r="F340" s="46"/>
      <c r="G340" s="124"/>
    </row>
    <row r="341" spans="1:7" s="41" customFormat="1" ht="12.75" x14ac:dyDescent="0.25">
      <c r="A341" s="39"/>
      <c r="B341" s="50"/>
      <c r="C341" s="51"/>
      <c r="D341" s="139"/>
      <c r="E341" s="46"/>
      <c r="F341" s="46"/>
    </row>
    <row r="342" spans="1:7" s="41" customFormat="1" ht="38.25" x14ac:dyDescent="0.25">
      <c r="A342" s="39" t="s">
        <v>303</v>
      </c>
      <c r="B342" s="70" t="s">
        <v>304</v>
      </c>
      <c r="C342" s="58" t="s">
        <v>12</v>
      </c>
      <c r="D342" s="139">
        <v>23.8</v>
      </c>
      <c r="E342" s="46"/>
      <c r="F342" s="46"/>
      <c r="G342" s="124"/>
    </row>
    <row r="343" spans="1:7" s="41" customFormat="1" ht="12.75" x14ac:dyDescent="0.25">
      <c r="A343" s="39"/>
      <c r="B343" s="70"/>
      <c r="C343" s="58"/>
      <c r="D343" s="139"/>
      <c r="E343" s="46"/>
      <c r="F343" s="46"/>
    </row>
    <row r="344" spans="1:7" s="41" customFormat="1" ht="51" x14ac:dyDescent="0.25">
      <c r="A344" s="39" t="s">
        <v>305</v>
      </c>
      <c r="B344" s="66" t="s">
        <v>306</v>
      </c>
      <c r="C344" s="58" t="s">
        <v>9</v>
      </c>
      <c r="D344" s="139">
        <v>1</v>
      </c>
      <c r="E344" s="46"/>
      <c r="F344" s="46"/>
      <c r="G344" s="124"/>
    </row>
    <row r="345" spans="1:7" s="41" customFormat="1" ht="12.75" x14ac:dyDescent="0.25">
      <c r="A345" s="39"/>
      <c r="B345" s="70"/>
      <c r="C345" s="58"/>
      <c r="D345" s="139"/>
      <c r="E345" s="46"/>
      <c r="F345" s="46"/>
    </row>
    <row r="346" spans="1:7" s="41" customFormat="1" ht="51" x14ac:dyDescent="0.25">
      <c r="A346" s="39" t="s">
        <v>307</v>
      </c>
      <c r="B346" s="66" t="s">
        <v>308</v>
      </c>
      <c r="C346" s="58" t="s">
        <v>9</v>
      </c>
      <c r="D346" s="139">
        <v>1</v>
      </c>
      <c r="E346" s="46"/>
      <c r="F346" s="46"/>
      <c r="G346" s="124"/>
    </row>
    <row r="347" spans="1:7" s="41" customFormat="1" ht="12.75" x14ac:dyDescent="0.25">
      <c r="A347" s="39"/>
      <c r="B347" s="66"/>
      <c r="C347" s="8"/>
      <c r="D347" s="139"/>
      <c r="E347" s="47" t="str">
        <f>CONCATENATE("SUBTOTAL ",B339,)</f>
        <v>SUBTOTAL ALBAÑILERIA</v>
      </c>
      <c r="F347" s="48"/>
    </row>
    <row r="348" spans="1:7" s="41" customFormat="1" ht="12.75" x14ac:dyDescent="0.25">
      <c r="A348" s="39"/>
      <c r="B348" s="66"/>
      <c r="C348" s="8"/>
      <c r="D348" s="139"/>
      <c r="E348" s="7"/>
      <c r="F348" s="7"/>
    </row>
    <row r="349" spans="1:7" s="41" customFormat="1" x14ac:dyDescent="0.25">
      <c r="A349" s="10"/>
      <c r="B349" s="42"/>
      <c r="C349" s="39"/>
      <c r="D349" s="139"/>
      <c r="E349" s="53" t="str">
        <f>CONCATENATE("SUBTOTAL ",B329,)</f>
        <v>SUBTOTAL CERCADO PERIMETRAL</v>
      </c>
      <c r="F349" s="54"/>
    </row>
    <row r="350" spans="1:7" s="41" customFormat="1" ht="12.75" x14ac:dyDescent="0.25">
      <c r="A350" s="10"/>
      <c r="B350" s="42"/>
      <c r="C350" s="39"/>
      <c r="D350" s="139"/>
      <c r="E350" s="47"/>
      <c r="F350" s="48"/>
    </row>
    <row r="351" spans="1:7" s="41" customFormat="1" ht="12.75" x14ac:dyDescent="0.25">
      <c r="A351" s="10"/>
      <c r="B351" s="42"/>
      <c r="C351" s="39"/>
      <c r="D351" s="139"/>
      <c r="E351" s="47"/>
      <c r="F351" s="48"/>
    </row>
    <row r="352" spans="1:7" s="41" customFormat="1" x14ac:dyDescent="0.25">
      <c r="A352" s="71" t="s">
        <v>341</v>
      </c>
      <c r="B352" s="72" t="s">
        <v>342</v>
      </c>
      <c r="C352" s="39"/>
      <c r="D352" s="139"/>
      <c r="E352" s="40"/>
      <c r="F352" s="43"/>
    </row>
    <row r="353" spans="1:7" s="41" customFormat="1" ht="12.75" x14ac:dyDescent="0.25">
      <c r="A353" s="10"/>
      <c r="B353" s="42"/>
      <c r="C353" s="39"/>
      <c r="D353" s="139"/>
      <c r="E353" s="40"/>
      <c r="F353" s="43"/>
    </row>
    <row r="354" spans="1:7" s="41" customFormat="1" ht="12.75" x14ac:dyDescent="0.25">
      <c r="A354" s="10">
        <v>24</v>
      </c>
      <c r="B354" s="42" t="s">
        <v>16</v>
      </c>
      <c r="C354" s="8"/>
      <c r="D354" s="139"/>
      <c r="E354" s="7"/>
      <c r="F354" s="7"/>
    </row>
    <row r="355" spans="1:7" s="41" customFormat="1" ht="51" x14ac:dyDescent="0.25">
      <c r="A355" s="58" t="s">
        <v>353</v>
      </c>
      <c r="B355" s="66" t="s">
        <v>343</v>
      </c>
      <c r="C355" s="58" t="s">
        <v>10</v>
      </c>
      <c r="D355" s="139">
        <v>215</v>
      </c>
      <c r="E355" s="46"/>
      <c r="F355" s="46"/>
      <c r="G355" s="124"/>
    </row>
    <row r="356" spans="1:7" s="41" customFormat="1" ht="12.75" x14ac:dyDescent="0.25">
      <c r="A356" s="39"/>
      <c r="B356" s="66"/>
      <c r="C356" s="8"/>
      <c r="D356" s="139"/>
      <c r="E356" s="47" t="str">
        <f>CONCATENATE("SUBTOTAL ",B354,)</f>
        <v>SUBTOTAL TRABAJOS PRELIMINARES</v>
      </c>
      <c r="F356" s="48"/>
    </row>
    <row r="357" spans="1:7" s="41" customFormat="1" ht="12.75" x14ac:dyDescent="0.25">
      <c r="A357" s="39"/>
      <c r="B357" s="66"/>
      <c r="C357" s="8"/>
      <c r="D357" s="139"/>
      <c r="E357" s="122"/>
      <c r="F357" s="7"/>
    </row>
    <row r="358" spans="1:7" s="41" customFormat="1" ht="12.75" x14ac:dyDescent="0.25">
      <c r="A358" s="10">
        <v>25</v>
      </c>
      <c r="B358" s="69" t="s">
        <v>45</v>
      </c>
      <c r="C358" s="8"/>
      <c r="D358" s="139"/>
      <c r="E358" s="122"/>
      <c r="F358" s="7"/>
    </row>
    <row r="359" spans="1:7" s="41" customFormat="1" ht="63.75" x14ac:dyDescent="0.25">
      <c r="A359" s="58" t="s">
        <v>354</v>
      </c>
      <c r="B359" s="70" t="s">
        <v>344</v>
      </c>
      <c r="C359" s="58" t="s">
        <v>10</v>
      </c>
      <c r="D359" s="139">
        <v>215</v>
      </c>
      <c r="E359" s="46"/>
      <c r="F359" s="46"/>
      <c r="G359" s="124"/>
    </row>
    <row r="360" spans="1:7" s="41" customFormat="1" ht="12.75" x14ac:dyDescent="0.25">
      <c r="A360" s="39"/>
      <c r="B360" s="50"/>
      <c r="C360" s="51"/>
      <c r="D360" s="139"/>
      <c r="E360" s="46"/>
      <c r="F360" s="46"/>
    </row>
    <row r="361" spans="1:7" s="41" customFormat="1" ht="51" x14ac:dyDescent="0.25">
      <c r="A361" s="39" t="s">
        <v>355</v>
      </c>
      <c r="B361" s="70" t="s">
        <v>352</v>
      </c>
      <c r="C361" s="58" t="s">
        <v>9</v>
      </c>
      <c r="D361" s="139">
        <v>3</v>
      </c>
      <c r="E361" s="46"/>
      <c r="F361" s="46"/>
      <c r="G361" s="124"/>
    </row>
    <row r="362" spans="1:7" s="41" customFormat="1" ht="12.75" x14ac:dyDescent="0.25">
      <c r="A362" s="39"/>
      <c r="B362" s="70"/>
      <c r="C362" s="58"/>
      <c r="D362" s="139"/>
      <c r="E362" s="46"/>
      <c r="F362" s="46"/>
    </row>
    <row r="363" spans="1:7" s="41" customFormat="1" ht="38.25" x14ac:dyDescent="0.25">
      <c r="A363" s="39" t="s">
        <v>356</v>
      </c>
      <c r="B363" s="66" t="s">
        <v>345</v>
      </c>
      <c r="C363" s="58" t="s">
        <v>12</v>
      </c>
      <c r="D363" s="139">
        <v>15</v>
      </c>
      <c r="E363" s="46"/>
      <c r="F363" s="46"/>
      <c r="G363" s="124"/>
    </row>
    <row r="364" spans="1:7" s="41" customFormat="1" ht="12.75" x14ac:dyDescent="0.25">
      <c r="A364" s="39"/>
      <c r="B364" s="70"/>
      <c r="C364" s="58"/>
      <c r="D364" s="139"/>
      <c r="E364" s="46"/>
      <c r="F364" s="46"/>
    </row>
    <row r="365" spans="1:7" s="41" customFormat="1" ht="51" x14ac:dyDescent="0.25">
      <c r="A365" s="39" t="s">
        <v>256</v>
      </c>
      <c r="B365" s="66" t="s">
        <v>346</v>
      </c>
      <c r="C365" s="58" t="s">
        <v>12</v>
      </c>
      <c r="D365" s="139">
        <v>12</v>
      </c>
      <c r="E365" s="46"/>
      <c r="F365" s="46"/>
      <c r="G365" s="124"/>
    </row>
    <row r="366" spans="1:7" s="41" customFormat="1" ht="12.75" x14ac:dyDescent="0.25">
      <c r="A366" s="39"/>
      <c r="B366" s="66"/>
      <c r="C366" s="8"/>
      <c r="D366" s="138"/>
      <c r="E366" s="47" t="str">
        <f>CONCATENATE("SUBTOTAL ",B358,)</f>
        <v>SUBTOTAL ACABADOS</v>
      </c>
      <c r="F366" s="48"/>
    </row>
    <row r="367" spans="1:7" s="41" customFormat="1" ht="12.75" x14ac:dyDescent="0.25">
      <c r="A367" s="39"/>
      <c r="B367" s="66"/>
      <c r="C367" s="8"/>
      <c r="D367" s="138"/>
      <c r="E367" s="7"/>
      <c r="F367" s="7"/>
    </row>
    <row r="368" spans="1:7" s="41" customFormat="1" x14ac:dyDescent="0.25">
      <c r="A368" s="10"/>
      <c r="B368" s="42"/>
      <c r="C368" s="39"/>
      <c r="D368" s="138"/>
      <c r="E368" s="53" t="str">
        <f>CONCATENATE("SUBTOTAL ",B352,)</f>
        <v>SUBTOTAL TANQUE ELEVADO</v>
      </c>
      <c r="F368" s="54"/>
    </row>
    <row r="369" spans="1:6" s="41" customFormat="1" ht="12.75" x14ac:dyDescent="0.25">
      <c r="A369" s="10"/>
      <c r="B369" s="42"/>
      <c r="C369" s="39"/>
      <c r="D369" s="138"/>
      <c r="E369" s="47"/>
      <c r="F369" s="48"/>
    </row>
    <row r="370" spans="1:6" s="41" customFormat="1" ht="12.75" x14ac:dyDescent="0.25">
      <c r="A370" s="10"/>
      <c r="B370" s="42"/>
      <c r="C370" s="39"/>
      <c r="D370" s="138"/>
      <c r="E370" s="47"/>
      <c r="F370" s="48"/>
    </row>
    <row r="371" spans="1:6" s="41" customFormat="1" ht="12.75" x14ac:dyDescent="0.25">
      <c r="A371" s="10"/>
      <c r="B371" s="42"/>
      <c r="C371" s="39"/>
      <c r="D371" s="138"/>
      <c r="E371" s="47"/>
      <c r="F371" s="48"/>
    </row>
    <row r="372" spans="1:6" s="41" customFormat="1" ht="15.75" x14ac:dyDescent="0.25">
      <c r="B372" s="129" t="s">
        <v>95</v>
      </c>
      <c r="C372" s="129"/>
      <c r="D372" s="129"/>
      <c r="E372" s="129"/>
      <c r="F372" s="40"/>
    </row>
    <row r="373" spans="1:6" s="41" customFormat="1" ht="12.75" x14ac:dyDescent="0.25">
      <c r="B373" s="89"/>
      <c r="C373" s="89"/>
      <c r="D373" s="142"/>
      <c r="E373" s="89"/>
      <c r="F373" s="40"/>
    </row>
    <row r="374" spans="1:6" s="41" customFormat="1" ht="12.75" x14ac:dyDescent="0.25">
      <c r="B374" s="89"/>
      <c r="C374" s="89"/>
      <c r="D374" s="142"/>
      <c r="E374" s="89"/>
      <c r="F374" s="40"/>
    </row>
    <row r="375" spans="1:6" s="41" customFormat="1" x14ac:dyDescent="0.25">
      <c r="A375" s="110" t="str">
        <f>A15</f>
        <v>I</v>
      </c>
      <c r="B375" s="111" t="str">
        <f>B15</f>
        <v>RED DE DISTRIBUCIÓN</v>
      </c>
      <c r="C375" s="112"/>
      <c r="D375" s="143"/>
      <c r="E375" s="113"/>
      <c r="F375" s="114"/>
    </row>
    <row r="376" spans="1:6" s="41" customFormat="1" ht="12.75" x14ac:dyDescent="0.25">
      <c r="A376" s="10" t="str">
        <f>A17</f>
        <v>01</v>
      </c>
      <c r="B376" s="91" t="str">
        <f>B17</f>
        <v>TRABAJOS PRELIMINARES</v>
      </c>
      <c r="C376" s="39"/>
      <c r="D376" s="138"/>
      <c r="F376" s="48"/>
    </row>
    <row r="377" spans="1:6" s="41" customFormat="1" ht="12.75" x14ac:dyDescent="0.25">
      <c r="A377" s="10" t="str">
        <f>A25</f>
        <v>02</v>
      </c>
      <c r="B377" s="91" t="str">
        <f>B25</f>
        <v>OBRA CIVIL</v>
      </c>
      <c r="C377" s="39"/>
      <c r="D377" s="138"/>
      <c r="F377" s="48"/>
    </row>
    <row r="378" spans="1:6" s="41" customFormat="1" ht="12.75" x14ac:dyDescent="0.25">
      <c r="A378" s="10" t="str">
        <f>A39</f>
        <v>03</v>
      </c>
      <c r="B378" s="91" t="str">
        <f>B39</f>
        <v>TUBERIAS Y PIEZAS ESPECIALES</v>
      </c>
      <c r="C378" s="39"/>
      <c r="D378" s="138"/>
      <c r="F378" s="48"/>
    </row>
    <row r="379" spans="1:6" s="41" customFormat="1" ht="12.75" x14ac:dyDescent="0.25">
      <c r="A379" s="10" t="str">
        <f>+A73</f>
        <v>04</v>
      </c>
      <c r="B379" s="91" t="str">
        <f>+B73</f>
        <v>TOMAS DOMICILIARIAS</v>
      </c>
      <c r="C379" s="39"/>
      <c r="D379" s="138"/>
      <c r="F379" s="48"/>
    </row>
    <row r="380" spans="1:6" s="41" customFormat="1" ht="12.75" x14ac:dyDescent="0.25">
      <c r="A380" s="10" t="str">
        <f>A91</f>
        <v>05</v>
      </c>
      <c r="B380" s="91" t="str">
        <f>B91</f>
        <v>TRABAJOS COMPLEMENTARIOS</v>
      </c>
      <c r="C380" s="39"/>
      <c r="D380" s="138"/>
      <c r="F380" s="48"/>
    </row>
    <row r="381" spans="1:6" s="41" customFormat="1" ht="12.75" x14ac:dyDescent="0.25">
      <c r="A381" s="10"/>
      <c r="B381" s="91"/>
      <c r="C381" s="39"/>
      <c r="D381" s="138"/>
      <c r="F381" s="48"/>
    </row>
    <row r="382" spans="1:6" s="116" customFormat="1" x14ac:dyDescent="0.25">
      <c r="A382" s="110" t="str">
        <f>+A104</f>
        <v>II</v>
      </c>
      <c r="B382" s="111" t="str">
        <f>+B104</f>
        <v>CASETA DE OPERACIÓN</v>
      </c>
      <c r="C382" s="112"/>
      <c r="D382" s="143"/>
      <c r="E382" s="113"/>
      <c r="F382" s="114"/>
    </row>
    <row r="383" spans="1:6" s="41" customFormat="1" ht="12.75" x14ac:dyDescent="0.25">
      <c r="A383" s="92" t="str">
        <f>+A106</f>
        <v>06</v>
      </c>
      <c r="B383" s="91" t="str">
        <f>+B106</f>
        <v>TRABAJOS PRELIMINARES</v>
      </c>
      <c r="C383" s="39"/>
      <c r="D383" s="138"/>
      <c r="F383" s="48"/>
    </row>
    <row r="384" spans="1:6" s="41" customFormat="1" ht="12.75" x14ac:dyDescent="0.25">
      <c r="A384" s="92" t="str">
        <f>+A116</f>
        <v>07</v>
      </c>
      <c r="B384" s="91" t="str">
        <f>+B116</f>
        <v>CIMENTACIÓN</v>
      </c>
      <c r="C384" s="39"/>
      <c r="D384" s="138"/>
      <c r="F384" s="48"/>
    </row>
    <row r="385" spans="1:6" s="41" customFormat="1" ht="12.75" x14ac:dyDescent="0.25">
      <c r="A385" s="92" t="str">
        <f>+A132</f>
        <v>08</v>
      </c>
      <c r="B385" s="91" t="str">
        <f>+B132</f>
        <v>ALBAÑILERIA</v>
      </c>
      <c r="C385" s="39"/>
      <c r="D385" s="138"/>
      <c r="F385" s="48"/>
    </row>
    <row r="386" spans="1:6" s="41" customFormat="1" ht="12.75" x14ac:dyDescent="0.25">
      <c r="A386" s="92" t="str">
        <f>+A150</f>
        <v>09</v>
      </c>
      <c r="B386" s="91" t="str">
        <f>+B150</f>
        <v>ACABADOS</v>
      </c>
      <c r="C386" s="39"/>
      <c r="D386" s="138"/>
      <c r="F386" s="48"/>
    </row>
    <row r="387" spans="1:6" s="41" customFormat="1" ht="12.75" x14ac:dyDescent="0.25">
      <c r="A387" s="92" t="str">
        <f>+A162</f>
        <v>10</v>
      </c>
      <c r="B387" s="91" t="str">
        <f>+B162</f>
        <v>TRABAJOS EN AZOTEA</v>
      </c>
      <c r="C387" s="39"/>
      <c r="D387" s="138"/>
      <c r="F387" s="48"/>
    </row>
    <row r="388" spans="1:6" s="41" customFormat="1" ht="12.75" x14ac:dyDescent="0.25">
      <c r="A388" s="92" t="str">
        <f>+A174</f>
        <v>11</v>
      </c>
      <c r="B388" s="91" t="str">
        <f>+B174</f>
        <v>DESINFECCIÓN/CLORACIÓN</v>
      </c>
      <c r="C388" s="39"/>
      <c r="D388" s="138"/>
      <c r="F388" s="48"/>
    </row>
    <row r="389" spans="1:6" s="41" customFormat="1" ht="12.75" x14ac:dyDescent="0.25">
      <c r="A389" s="92" t="str">
        <f>+A190</f>
        <v>12</v>
      </c>
      <c r="B389" s="91" t="str">
        <f>+B190</f>
        <v>TRABAJOS COMPLEMENTARIOS</v>
      </c>
      <c r="C389" s="39"/>
      <c r="D389" s="138"/>
      <c r="F389" s="48"/>
    </row>
    <row r="390" spans="1:6" s="41" customFormat="1" ht="12.75" x14ac:dyDescent="0.25">
      <c r="A390" s="10"/>
      <c r="B390" s="91"/>
      <c r="C390" s="39"/>
      <c r="D390" s="138"/>
      <c r="F390" s="43"/>
    </row>
    <row r="391" spans="1:6" s="113" customFormat="1" x14ac:dyDescent="0.25">
      <c r="A391" s="110" t="str">
        <f>A209</f>
        <v>III</v>
      </c>
      <c r="B391" s="111" t="str">
        <f>B209</f>
        <v>POZO DE CAPTACIÓN</v>
      </c>
      <c r="C391" s="112"/>
      <c r="D391" s="143"/>
      <c r="F391" s="114"/>
    </row>
    <row r="392" spans="1:6" s="41" customFormat="1" ht="12.75" x14ac:dyDescent="0.25">
      <c r="A392" s="10" t="str">
        <f>A211</f>
        <v>13</v>
      </c>
      <c r="B392" s="91" t="str">
        <f>B211</f>
        <v>EQUIPAMIENTO ELECTROMECÁNICO</v>
      </c>
      <c r="C392" s="39"/>
      <c r="D392" s="138"/>
      <c r="F392" s="48"/>
    </row>
    <row r="393" spans="1:6" s="41" customFormat="1" ht="12.75" x14ac:dyDescent="0.25">
      <c r="A393" s="10">
        <f>+A221</f>
        <v>14</v>
      </c>
      <c r="B393" s="91" t="str">
        <f>+B221</f>
        <v>TREN DE DESCARGA</v>
      </c>
      <c r="C393" s="39"/>
      <c r="D393" s="138"/>
      <c r="F393" s="48"/>
    </row>
    <row r="394" spans="1:6" s="41" customFormat="1" ht="12.75" x14ac:dyDescent="0.25">
      <c r="A394" s="10">
        <f>+A261</f>
        <v>15</v>
      </c>
      <c r="B394" s="91" t="str">
        <f>+B261</f>
        <v>SELLO SANITARIO</v>
      </c>
      <c r="C394" s="39"/>
      <c r="D394" s="138"/>
      <c r="F394" s="48"/>
    </row>
    <row r="395" spans="1:6" s="41" customFormat="1" ht="12.75" x14ac:dyDescent="0.25">
      <c r="A395" s="10"/>
      <c r="B395" s="91"/>
      <c r="C395" s="39"/>
      <c r="D395" s="138"/>
      <c r="F395" s="48"/>
    </row>
    <row r="396" spans="1:6" s="113" customFormat="1" x14ac:dyDescent="0.25">
      <c r="A396" s="110" t="str">
        <f>+A276</f>
        <v>IV</v>
      </c>
      <c r="B396" s="111" t="str">
        <f>+B276</f>
        <v>OBRA ELÉCTRICA</v>
      </c>
      <c r="C396" s="112"/>
      <c r="D396" s="143"/>
      <c r="F396" s="114"/>
    </row>
    <row r="397" spans="1:6" s="41" customFormat="1" ht="12.75" x14ac:dyDescent="0.25">
      <c r="A397" s="10">
        <f>+A278</f>
        <v>16</v>
      </c>
      <c r="B397" s="91" t="str">
        <f>+B278</f>
        <v>PRELIMINARES</v>
      </c>
      <c r="C397" s="39"/>
      <c r="D397" s="138"/>
      <c r="F397" s="48"/>
    </row>
    <row r="398" spans="1:6" s="41" customFormat="1" ht="12.75" x14ac:dyDescent="0.25">
      <c r="A398" s="10">
        <f>+A282</f>
        <v>17</v>
      </c>
      <c r="B398" s="91" t="str">
        <f>+B282</f>
        <v>CONDUCTORES</v>
      </c>
      <c r="C398" s="39"/>
      <c r="D398" s="138"/>
      <c r="F398" s="48"/>
    </row>
    <row r="399" spans="1:6" s="41" customFormat="1" ht="12.75" x14ac:dyDescent="0.25">
      <c r="A399" s="10">
        <f>+A292</f>
        <v>18</v>
      </c>
      <c r="B399" s="91" t="str">
        <f>+B292</f>
        <v>MEDICIÓN</v>
      </c>
      <c r="C399" s="39"/>
      <c r="D399" s="138"/>
      <c r="F399" s="48"/>
    </row>
    <row r="400" spans="1:6" s="41" customFormat="1" ht="12.75" x14ac:dyDescent="0.25">
      <c r="A400" s="10">
        <f>+A302</f>
        <v>19</v>
      </c>
      <c r="B400" s="91" t="str">
        <f>+B302</f>
        <v>TIERRA FISICA</v>
      </c>
      <c r="C400" s="39"/>
      <c r="D400" s="138"/>
      <c r="F400" s="48"/>
    </row>
    <row r="401" spans="1:8" s="41" customFormat="1" ht="12.75" x14ac:dyDescent="0.25">
      <c r="A401" s="10">
        <f>+A306</f>
        <v>20</v>
      </c>
      <c r="B401" s="91" t="str">
        <f>+B306</f>
        <v>CONTROL</v>
      </c>
      <c r="C401" s="39"/>
      <c r="D401" s="138"/>
      <c r="F401" s="48"/>
    </row>
    <row r="402" spans="1:8" s="41" customFormat="1" ht="12.75" x14ac:dyDescent="0.25">
      <c r="A402" s="10">
        <f>+A312</f>
        <v>21</v>
      </c>
      <c r="B402" s="91" t="str">
        <f>+B312</f>
        <v>ELECTRICOS EN CASETA DE OPERACIÓN</v>
      </c>
      <c r="C402" s="39"/>
      <c r="D402" s="138"/>
      <c r="F402" s="48"/>
    </row>
    <row r="403" spans="1:8" s="41" customFormat="1" ht="12.75" x14ac:dyDescent="0.25">
      <c r="A403" s="10"/>
      <c r="B403" s="91"/>
      <c r="C403" s="39"/>
      <c r="D403" s="138"/>
      <c r="F403" s="48"/>
    </row>
    <row r="404" spans="1:8" s="113" customFormat="1" x14ac:dyDescent="0.25">
      <c r="A404" s="110" t="str">
        <f>+A329</f>
        <v>V</v>
      </c>
      <c r="B404" s="111" t="str">
        <f>+B329</f>
        <v>CERCADO PERIMETRAL</v>
      </c>
      <c r="C404" s="112"/>
      <c r="D404" s="143"/>
      <c r="F404" s="114"/>
    </row>
    <row r="405" spans="1:8" s="41" customFormat="1" ht="12.75" x14ac:dyDescent="0.25">
      <c r="A405" s="10">
        <f>+A331</f>
        <v>22</v>
      </c>
      <c r="B405" s="91" t="str">
        <f>+B331</f>
        <v>CIMENTACIÓN</v>
      </c>
      <c r="C405" s="39"/>
      <c r="D405" s="138"/>
      <c r="F405" s="48"/>
    </row>
    <row r="406" spans="1:8" s="41" customFormat="1" ht="12.75" x14ac:dyDescent="0.25">
      <c r="A406" s="10">
        <f>+A339</f>
        <v>23</v>
      </c>
      <c r="B406" s="91" t="str">
        <f>+B339</f>
        <v>ALBAÑILERIA</v>
      </c>
      <c r="C406" s="39"/>
      <c r="D406" s="138"/>
      <c r="F406" s="48"/>
    </row>
    <row r="407" spans="1:8" s="41" customFormat="1" ht="12.75" x14ac:dyDescent="0.25">
      <c r="A407" s="10"/>
      <c r="B407" s="91"/>
      <c r="C407" s="39"/>
      <c r="D407" s="138"/>
      <c r="F407" s="48"/>
    </row>
    <row r="408" spans="1:8" s="113" customFormat="1" x14ac:dyDescent="0.25">
      <c r="A408" s="110" t="str">
        <f>+A352</f>
        <v>VI</v>
      </c>
      <c r="B408" s="111" t="str">
        <f>+B352</f>
        <v>TANQUE ELEVADO</v>
      </c>
      <c r="C408" s="112"/>
      <c r="D408" s="143"/>
      <c r="F408" s="114"/>
    </row>
    <row r="409" spans="1:8" s="41" customFormat="1" ht="12.75" x14ac:dyDescent="0.25">
      <c r="A409" s="10">
        <f>+A354</f>
        <v>24</v>
      </c>
      <c r="B409" s="91" t="str">
        <f>+B354</f>
        <v>TRABAJOS PRELIMINARES</v>
      </c>
      <c r="C409" s="39"/>
      <c r="D409" s="138"/>
      <c r="F409" s="48"/>
    </row>
    <row r="410" spans="1:8" s="41" customFormat="1" ht="12.75" x14ac:dyDescent="0.25">
      <c r="A410" s="10">
        <f>+A358</f>
        <v>25</v>
      </c>
      <c r="B410" s="91" t="str">
        <f>+B358</f>
        <v>ACABADOS</v>
      </c>
      <c r="C410" s="39"/>
      <c r="D410" s="138"/>
      <c r="F410" s="48"/>
    </row>
    <row r="411" spans="1:8" s="41" customFormat="1" ht="12.75" x14ac:dyDescent="0.25">
      <c r="A411" s="10"/>
      <c r="B411" s="91"/>
      <c r="C411" s="39"/>
      <c r="D411" s="138"/>
      <c r="F411" s="48"/>
    </row>
    <row r="412" spans="1:8" s="41" customFormat="1" ht="12.75" x14ac:dyDescent="0.25">
      <c r="A412" s="10"/>
      <c r="B412" s="91"/>
      <c r="C412" s="39"/>
      <c r="D412" s="138"/>
      <c r="F412" s="48"/>
    </row>
    <row r="413" spans="1:8" s="41" customFormat="1" x14ac:dyDescent="0.25">
      <c r="A413" s="39"/>
      <c r="B413" s="93"/>
      <c r="C413" s="39"/>
      <c r="D413" s="139"/>
      <c r="E413" s="115" t="s">
        <v>15</v>
      </c>
      <c r="F413" s="114"/>
    </row>
    <row r="414" spans="1:8" s="41" customFormat="1" x14ac:dyDescent="0.25">
      <c r="A414" s="39"/>
      <c r="B414" s="45"/>
      <c r="C414" s="39"/>
      <c r="D414" s="139"/>
      <c r="E414" s="115" t="s">
        <v>60</v>
      </c>
      <c r="F414" s="114"/>
    </row>
    <row r="415" spans="1:8" s="41" customFormat="1" x14ac:dyDescent="0.25">
      <c r="A415" s="39"/>
      <c r="B415" s="45"/>
      <c r="C415" s="39"/>
      <c r="D415" s="139"/>
      <c r="E415" s="115" t="s">
        <v>1</v>
      </c>
      <c r="F415" s="114"/>
      <c r="G415" s="90"/>
      <c r="H415" s="90"/>
    </row>
    <row r="416" spans="1:8" x14ac:dyDescent="0.25">
      <c r="A416" s="4"/>
      <c r="G416" s="6"/>
    </row>
    <row r="417" spans="1:7" x14ac:dyDescent="0.25">
      <c r="A417" s="4"/>
      <c r="F417" s="119"/>
      <c r="G417" s="36"/>
    </row>
    <row r="418" spans="1:7" x14ac:dyDescent="0.25">
      <c r="A418" s="4"/>
      <c r="G418" s="1"/>
    </row>
    <row r="419" spans="1:7" x14ac:dyDescent="0.25">
      <c r="A419" s="4"/>
      <c r="G419" s="1"/>
    </row>
    <row r="420" spans="1:7" x14ac:dyDescent="0.25">
      <c r="A420" s="4"/>
      <c r="G420" s="1"/>
    </row>
    <row r="421" spans="1:7" x14ac:dyDescent="0.25">
      <c r="A421" s="4"/>
      <c r="C421" s="30"/>
      <c r="E421" s="6"/>
      <c r="F421" s="6"/>
      <c r="G421" s="1"/>
    </row>
    <row r="422" spans="1:7" x14ac:dyDescent="0.25">
      <c r="A422" s="4"/>
      <c r="F422" s="6"/>
      <c r="G422" s="1"/>
    </row>
    <row r="423" spans="1:7" x14ac:dyDescent="0.25">
      <c r="G423" s="1"/>
    </row>
    <row r="424" spans="1:7" x14ac:dyDescent="0.25">
      <c r="G424" s="1"/>
    </row>
    <row r="425" spans="1:7" x14ac:dyDescent="0.25">
      <c r="E425" s="6"/>
      <c r="F425" s="6"/>
      <c r="G425" s="6"/>
    </row>
    <row r="426" spans="1:7" x14ac:dyDescent="0.25">
      <c r="E426" s="6"/>
      <c r="F426" s="6"/>
      <c r="G426" s="1"/>
    </row>
  </sheetData>
  <protectedRanges>
    <protectedRange sqref="B285" name="Rango1_2_1_2_1_1"/>
  </protectedRanges>
  <mergeCells count="6">
    <mergeCell ref="A2:F2"/>
    <mergeCell ref="B372:E372"/>
    <mergeCell ref="A3:F3"/>
    <mergeCell ref="A4:F4"/>
    <mergeCell ref="A11:F11"/>
    <mergeCell ref="B7:F7"/>
  </mergeCells>
  <printOptions horizontalCentered="1"/>
  <pageMargins left="0.39370078740157483" right="0.39370078740157483" top="0.59055118110236227" bottom="0.39370078740157483" header="0.31496062992125984" footer="0.27559055118110237"/>
  <pageSetup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N73"/>
  <sheetViews>
    <sheetView view="pageBreakPreview" zoomScale="70" zoomScaleNormal="85" zoomScaleSheetLayoutView="70" workbookViewId="0">
      <selection activeCell="K12" sqref="K12"/>
    </sheetView>
  </sheetViews>
  <sheetFormatPr baseColWidth="10" defaultRowHeight="12.75" x14ac:dyDescent="0.2"/>
  <cols>
    <col min="1" max="1" width="13" style="25" customWidth="1"/>
    <col min="2" max="2" width="12" style="25" bestFit="1" customWidth="1"/>
    <col min="3" max="3" width="11.5703125" style="25" bestFit="1" customWidth="1"/>
    <col min="4" max="4" width="10" style="25" customWidth="1"/>
    <col min="5" max="5" width="14.7109375" style="25" customWidth="1"/>
    <col min="6" max="7" width="11.5703125" style="25" bestFit="1" customWidth="1"/>
    <col min="8" max="8" width="11.85546875" style="25" bestFit="1" customWidth="1"/>
    <col min="9" max="9" width="17" style="25" bestFit="1" customWidth="1"/>
    <col min="10" max="10" width="15.42578125" style="25" bestFit="1" customWidth="1"/>
    <col min="11" max="11" width="16.28515625" style="25" bestFit="1" customWidth="1"/>
    <col min="12" max="12" width="13.7109375" style="25" bestFit="1" customWidth="1"/>
    <col min="13" max="13" width="12" style="25" bestFit="1" customWidth="1"/>
    <col min="14" max="14" width="13.7109375" style="25" customWidth="1"/>
    <col min="15" max="16384" width="11.42578125" style="25"/>
  </cols>
  <sheetData>
    <row r="1" spans="1:14" ht="15" x14ac:dyDescent="0.25">
      <c r="D1" s="23"/>
      <c r="E1" s="22"/>
      <c r="F1" s="21"/>
      <c r="G1" s="20"/>
      <c r="H1" s="19"/>
      <c r="I1" s="19"/>
    </row>
    <row r="2" spans="1:14" ht="18.75" x14ac:dyDescent="0.2">
      <c r="A2" s="128" t="s">
        <v>27</v>
      </c>
      <c r="B2" s="128"/>
      <c r="C2" s="128"/>
      <c r="D2" s="128"/>
      <c r="E2" s="128"/>
      <c r="F2" s="128"/>
      <c r="G2" s="128"/>
      <c r="H2" s="128"/>
      <c r="I2" s="128"/>
      <c r="J2" s="128"/>
      <c r="K2" s="128"/>
      <c r="L2" s="128"/>
      <c r="M2" s="128"/>
      <c r="N2" s="128"/>
    </row>
    <row r="4" spans="1:14" ht="15.75" x14ac:dyDescent="0.25">
      <c r="A4" s="27"/>
      <c r="B4" s="27"/>
      <c r="C4" s="27"/>
      <c r="D4" s="27"/>
      <c r="E4" s="27"/>
      <c r="F4" s="27"/>
      <c r="G4" s="27"/>
      <c r="H4" s="27"/>
      <c r="I4" s="27"/>
      <c r="J4" s="27"/>
      <c r="K4" s="27"/>
      <c r="L4" s="27"/>
      <c r="M4" s="27"/>
      <c r="N4" s="26"/>
    </row>
    <row r="5" spans="1:14" ht="15.75" x14ac:dyDescent="0.25">
      <c r="A5" s="27"/>
      <c r="B5" s="27"/>
      <c r="C5" s="27"/>
      <c r="D5" s="27"/>
      <c r="E5" s="27"/>
      <c r="F5" s="27"/>
      <c r="G5" s="27"/>
      <c r="H5" s="27"/>
      <c r="I5" s="27"/>
      <c r="J5" s="27"/>
      <c r="K5" s="27"/>
      <c r="L5" s="27"/>
      <c r="M5" s="27"/>
      <c r="N5" s="26"/>
    </row>
    <row r="6" spans="1:14" ht="63" x14ac:dyDescent="0.2">
      <c r="A6" s="108" t="s">
        <v>28</v>
      </c>
      <c r="B6" s="108" t="s">
        <v>29</v>
      </c>
      <c r="C6" s="108" t="s">
        <v>30</v>
      </c>
      <c r="D6" s="108" t="s">
        <v>22</v>
      </c>
      <c r="E6" s="109" t="s">
        <v>23</v>
      </c>
      <c r="F6" s="109" t="s">
        <v>24</v>
      </c>
      <c r="G6" s="109" t="s">
        <v>25</v>
      </c>
      <c r="H6" s="109" t="s">
        <v>26</v>
      </c>
      <c r="I6" s="109" t="s">
        <v>31</v>
      </c>
      <c r="J6" s="109" t="s">
        <v>32</v>
      </c>
      <c r="K6" s="109" t="s">
        <v>33</v>
      </c>
      <c r="L6" s="109" t="s">
        <v>34</v>
      </c>
      <c r="M6" s="109" t="s">
        <v>35</v>
      </c>
      <c r="N6" s="108" t="s">
        <v>36</v>
      </c>
    </row>
    <row r="7" spans="1:14" ht="15.75" x14ac:dyDescent="0.25">
      <c r="A7" s="99">
        <v>0</v>
      </c>
      <c r="B7" s="29">
        <v>2.5</v>
      </c>
      <c r="C7" s="29">
        <f>+B7*0.0254</f>
        <v>6.3500000000000001E-2</v>
      </c>
      <c r="D7" s="29">
        <v>0.6</v>
      </c>
      <c r="E7" s="29">
        <v>1</v>
      </c>
      <c r="F7" s="29">
        <v>0.1</v>
      </c>
      <c r="G7" s="29">
        <f>D7*E7</f>
        <v>0.6</v>
      </c>
      <c r="H7" s="29">
        <f>+((POWER(C7,2)*PI())/4)*A7</f>
        <v>0</v>
      </c>
      <c r="I7" s="29">
        <f>G7*A7</f>
        <v>0</v>
      </c>
      <c r="J7" s="29">
        <f>((C7+0.3)*D7*A7)-H7</f>
        <v>0</v>
      </c>
      <c r="K7" s="29">
        <f>(I7-J7-L7-((A7*3.1416*C7*C7)/4))</f>
        <v>0</v>
      </c>
      <c r="L7" s="29">
        <f>+F7*D7*A7</f>
        <v>0</v>
      </c>
      <c r="M7" s="29">
        <f>I7-K7</f>
        <v>0</v>
      </c>
      <c r="N7" s="100">
        <v>0</v>
      </c>
    </row>
    <row r="8" spans="1:14" ht="15.75" x14ac:dyDescent="0.25">
      <c r="A8" s="99">
        <f>+SUM(B16:B17)</f>
        <v>4427</v>
      </c>
      <c r="B8" s="29">
        <v>3</v>
      </c>
      <c r="C8" s="29">
        <f>+B8*0.0254</f>
        <v>7.619999999999999E-2</v>
      </c>
      <c r="D8" s="29">
        <v>0.6</v>
      </c>
      <c r="E8" s="29">
        <v>1</v>
      </c>
      <c r="F8" s="29">
        <v>0.1</v>
      </c>
      <c r="G8" s="29">
        <f>D8*E8</f>
        <v>0.6</v>
      </c>
      <c r="H8" s="29">
        <f>+((POWER(C8,2)*PI())/4)*A8</f>
        <v>20.188746089681597</v>
      </c>
      <c r="I8" s="29">
        <f>G8*A8</f>
        <v>2656.2</v>
      </c>
      <c r="J8" s="29">
        <f>((C8+0.3)*D8*A8)-H8</f>
        <v>979.0736939103183</v>
      </c>
      <c r="K8" s="29">
        <f>(I8-J8-L8-((A8*3.1416*C8*C8)/4))</f>
        <v>1391.3175127899294</v>
      </c>
      <c r="L8" s="29">
        <f>+F8*D8*A8</f>
        <v>265.62</v>
      </c>
      <c r="M8" s="29">
        <f t="shared" ref="M8:M10" si="0">I8-K8</f>
        <v>1264.8824872100704</v>
      </c>
      <c r="N8" s="100">
        <f>2600*D8</f>
        <v>1560</v>
      </c>
    </row>
    <row r="9" spans="1:14" ht="15.75" x14ac:dyDescent="0.25">
      <c r="A9" s="99">
        <f>+SUM(B19:B20)</f>
        <v>0</v>
      </c>
      <c r="B9" s="29">
        <v>4</v>
      </c>
      <c r="C9" s="29">
        <f>+B9*0.0254</f>
        <v>0.1016</v>
      </c>
      <c r="D9" s="29">
        <v>0.6</v>
      </c>
      <c r="E9" s="29">
        <v>1.05</v>
      </c>
      <c r="F9" s="29">
        <v>0.1</v>
      </c>
      <c r="G9" s="29">
        <f>D9*E9</f>
        <v>0.63</v>
      </c>
      <c r="H9" s="29">
        <f>+((POWER(C9,2)*PI())/4)*A9</f>
        <v>0</v>
      </c>
      <c r="I9" s="29">
        <f>G9*A9</f>
        <v>0</v>
      </c>
      <c r="J9" s="29">
        <f>((C9+0.3)*D9*A9)-H9</f>
        <v>0</v>
      </c>
      <c r="K9" s="29">
        <f>(I9-J9-L9-((A9*3.1416*C9*C9)/4))</f>
        <v>0</v>
      </c>
      <c r="L9" s="29">
        <f>+F9*D9*A9</f>
        <v>0</v>
      </c>
      <c r="M9" s="29">
        <f t="shared" si="0"/>
        <v>0</v>
      </c>
      <c r="N9" s="100">
        <v>0</v>
      </c>
    </row>
    <row r="10" spans="1:14" ht="15.75" x14ac:dyDescent="0.25">
      <c r="A10" s="99">
        <v>0</v>
      </c>
      <c r="B10" s="29">
        <v>6</v>
      </c>
      <c r="C10" s="29">
        <f t="shared" ref="C10" si="1">+B10*0.0254</f>
        <v>0.15239999999999998</v>
      </c>
      <c r="D10" s="29">
        <v>0.7</v>
      </c>
      <c r="E10" s="29">
        <v>1.1000000000000001</v>
      </c>
      <c r="F10" s="29">
        <v>0.1</v>
      </c>
      <c r="G10" s="29">
        <f t="shared" ref="G10" si="2">D10*E10</f>
        <v>0.77</v>
      </c>
      <c r="H10" s="29">
        <f t="shared" ref="H10" si="3">+((POWER(C10,2)*PI())/4)*A10</f>
        <v>0</v>
      </c>
      <c r="I10" s="29">
        <f t="shared" ref="I10" si="4">G10*A10</f>
        <v>0</v>
      </c>
      <c r="J10" s="29">
        <f t="shared" ref="J10" si="5">((C10+0.3)*D10*A10)-H10</f>
        <v>0</v>
      </c>
      <c r="K10" s="29">
        <f t="shared" ref="K10" si="6">(I10-J10-L10-((A10*3.1416*C10*C10)/4))</f>
        <v>0</v>
      </c>
      <c r="L10" s="29">
        <f t="shared" ref="L10" si="7">+F10*D10*A10</f>
        <v>0</v>
      </c>
      <c r="M10" s="29">
        <f t="shared" si="0"/>
        <v>0</v>
      </c>
      <c r="N10" s="100">
        <v>0</v>
      </c>
    </row>
    <row r="11" spans="1:14" ht="15.75" x14ac:dyDescent="0.25">
      <c r="A11" s="99"/>
      <c r="B11" s="29"/>
      <c r="C11" s="29"/>
      <c r="D11" s="29"/>
      <c r="E11" s="29"/>
      <c r="F11" s="29"/>
      <c r="G11" s="29"/>
      <c r="H11" s="29"/>
      <c r="I11" s="29"/>
      <c r="J11" s="29"/>
      <c r="K11" s="29"/>
      <c r="L11" s="29"/>
      <c r="M11" s="29"/>
      <c r="N11" s="98"/>
    </row>
    <row r="12" spans="1:14" ht="15.75" x14ac:dyDescent="0.25">
      <c r="A12" s="101">
        <f>SUM(A7:A10)</f>
        <v>4427</v>
      </c>
      <c r="B12" s="28"/>
      <c r="C12" s="28"/>
      <c r="D12" s="28"/>
      <c r="E12" s="28"/>
      <c r="F12" s="28"/>
      <c r="G12" s="28"/>
      <c r="H12" s="28"/>
      <c r="I12" s="106">
        <f t="shared" ref="I12:M12" si="8">SUM(I7:I10)</f>
        <v>2656.2</v>
      </c>
      <c r="J12" s="106">
        <f t="shared" si="8"/>
        <v>979.0736939103183</v>
      </c>
      <c r="K12" s="106">
        <f t="shared" si="8"/>
        <v>1391.3175127899294</v>
      </c>
      <c r="L12" s="106">
        <f t="shared" si="8"/>
        <v>265.62</v>
      </c>
      <c r="M12" s="106">
        <f t="shared" si="8"/>
        <v>1264.8824872100704</v>
      </c>
      <c r="N12" s="107">
        <f>+SUM(N7:N11)</f>
        <v>1560</v>
      </c>
    </row>
    <row r="13" spans="1:14" ht="15.75" x14ac:dyDescent="0.25">
      <c r="A13" s="99"/>
      <c r="B13" s="29"/>
      <c r="C13" s="29"/>
      <c r="D13" s="29"/>
      <c r="E13" s="29"/>
      <c r="F13" s="29"/>
      <c r="G13" s="29"/>
      <c r="H13" s="29"/>
      <c r="I13" s="29"/>
      <c r="J13" s="29"/>
      <c r="K13" s="29"/>
      <c r="L13" s="29"/>
      <c r="M13" s="29"/>
      <c r="N13" s="98"/>
    </row>
    <row r="14" spans="1:14" ht="15.75" x14ac:dyDescent="0.25">
      <c r="A14" s="99"/>
      <c r="B14" s="29"/>
      <c r="C14" s="29"/>
      <c r="D14" s="29"/>
      <c r="E14" s="29"/>
      <c r="F14" s="29"/>
      <c r="G14" s="29"/>
      <c r="H14" s="29"/>
      <c r="I14" s="29"/>
      <c r="J14" s="29"/>
      <c r="K14" s="29"/>
      <c r="L14" s="29"/>
      <c r="M14" s="29"/>
      <c r="N14" s="98"/>
    </row>
    <row r="15" spans="1:14" ht="15.75" x14ac:dyDescent="0.25">
      <c r="A15" s="102"/>
      <c r="B15" s="28"/>
      <c r="C15" s="2"/>
      <c r="D15" s="2"/>
      <c r="E15" s="29"/>
      <c r="F15" s="29"/>
      <c r="G15" s="29"/>
      <c r="H15" s="29"/>
      <c r="I15" s="29"/>
      <c r="J15" s="29"/>
      <c r="K15" s="29"/>
      <c r="L15" s="29"/>
      <c r="M15" s="29"/>
      <c r="N15" s="98"/>
    </row>
    <row r="16" spans="1:14" ht="15.75" x14ac:dyDescent="0.25">
      <c r="A16" s="99" t="s">
        <v>39</v>
      </c>
      <c r="B16" s="29">
        <v>1444</v>
      </c>
      <c r="C16" s="32" t="s">
        <v>63</v>
      </c>
      <c r="D16" s="29"/>
      <c r="E16" s="29"/>
      <c r="F16" s="29"/>
      <c r="G16" s="29"/>
      <c r="H16" s="29"/>
      <c r="I16" s="29"/>
      <c r="J16" s="29"/>
      <c r="K16" s="29"/>
      <c r="L16" s="29"/>
      <c r="M16" s="29"/>
      <c r="N16" s="98"/>
    </row>
    <row r="17" spans="1:14" ht="15.75" x14ac:dyDescent="0.25">
      <c r="A17" s="99" t="s">
        <v>40</v>
      </c>
      <c r="B17" s="29">
        <v>2983</v>
      </c>
      <c r="C17" s="32" t="s">
        <v>63</v>
      </c>
      <c r="D17" s="29"/>
      <c r="E17" s="29"/>
      <c r="F17" s="29"/>
      <c r="G17" s="29"/>
      <c r="H17" s="29"/>
      <c r="I17" s="29"/>
      <c r="J17" s="29"/>
      <c r="K17" s="29"/>
      <c r="L17" s="29"/>
      <c r="M17" s="29"/>
      <c r="N17" s="98"/>
    </row>
    <row r="18" spans="1:14" ht="15.75" x14ac:dyDescent="0.25">
      <c r="A18" s="99"/>
      <c r="B18" s="29"/>
      <c r="C18" s="29"/>
      <c r="D18" s="29"/>
      <c r="E18" s="29"/>
      <c r="F18" s="29"/>
      <c r="G18" s="29"/>
      <c r="H18" s="29"/>
      <c r="I18" s="29"/>
      <c r="J18" s="29"/>
      <c r="K18" s="29"/>
      <c r="L18" s="29"/>
      <c r="M18" s="29"/>
      <c r="N18" s="98"/>
    </row>
    <row r="19" spans="1:14" ht="15.75" x14ac:dyDescent="0.25">
      <c r="A19" s="99" t="s">
        <v>39</v>
      </c>
      <c r="B19" s="29">
        <v>0</v>
      </c>
      <c r="C19" s="32" t="s">
        <v>65</v>
      </c>
      <c r="D19" s="29"/>
      <c r="E19" s="29"/>
      <c r="F19" s="29"/>
      <c r="G19" s="29"/>
      <c r="H19" s="29"/>
      <c r="I19" s="29"/>
      <c r="J19" s="29"/>
      <c r="K19" s="29"/>
      <c r="L19" s="29"/>
      <c r="M19" s="29"/>
      <c r="N19" s="98"/>
    </row>
    <row r="20" spans="1:14" ht="15.75" x14ac:dyDescent="0.25">
      <c r="A20" s="99" t="s">
        <v>40</v>
      </c>
      <c r="B20" s="29">
        <v>0</v>
      </c>
      <c r="C20" s="32" t="s">
        <v>65</v>
      </c>
      <c r="D20" s="29"/>
      <c r="E20" s="29"/>
      <c r="F20" s="29"/>
      <c r="G20" s="29"/>
      <c r="H20" s="29"/>
      <c r="I20" s="29"/>
      <c r="J20" s="29"/>
      <c r="K20" s="29"/>
      <c r="L20" s="29"/>
      <c r="M20" s="29"/>
      <c r="N20" s="98"/>
    </row>
    <row r="21" spans="1:14" ht="15.75" x14ac:dyDescent="0.25">
      <c r="A21" s="99"/>
      <c r="B21" s="29"/>
      <c r="C21" s="29"/>
      <c r="D21" s="29"/>
      <c r="E21" s="29"/>
      <c r="F21" s="29"/>
      <c r="G21" s="29"/>
      <c r="H21" s="29"/>
      <c r="I21" s="29"/>
      <c r="J21" s="29"/>
      <c r="K21" s="29"/>
      <c r="L21" s="29"/>
      <c r="M21" s="29"/>
      <c r="N21" s="98"/>
    </row>
    <row r="22" spans="1:14" ht="15.75" x14ac:dyDescent="0.25">
      <c r="A22" s="103"/>
      <c r="B22" s="104"/>
      <c r="C22" s="104"/>
      <c r="D22" s="104"/>
      <c r="E22" s="104"/>
      <c r="F22" s="104"/>
      <c r="G22" s="104"/>
      <c r="H22" s="104"/>
      <c r="I22" s="104"/>
      <c r="J22" s="104"/>
      <c r="K22" s="104"/>
      <c r="L22" s="104"/>
      <c r="M22" s="104"/>
      <c r="N22" s="105"/>
    </row>
    <row r="23" spans="1:14" x14ac:dyDescent="0.2">
      <c r="A23" s="26"/>
      <c r="B23" s="26"/>
      <c r="C23" s="26"/>
      <c r="D23" s="26"/>
      <c r="E23" s="26"/>
      <c r="F23" s="26"/>
      <c r="G23" s="26"/>
      <c r="H23" s="26"/>
      <c r="I23" s="26"/>
      <c r="J23" s="26"/>
      <c r="K23" s="26"/>
      <c r="L23" s="26"/>
      <c r="M23" s="26"/>
      <c r="N23" s="26"/>
    </row>
    <row r="24" spans="1:14" x14ac:dyDescent="0.2">
      <c r="A24" s="26"/>
      <c r="B24" s="26"/>
      <c r="C24" s="26"/>
      <c r="D24" s="26"/>
      <c r="E24" s="26"/>
      <c r="F24" s="26"/>
      <c r="G24" s="26"/>
      <c r="H24" s="26"/>
      <c r="I24" s="26"/>
      <c r="J24" s="26"/>
      <c r="K24" s="26"/>
      <c r="L24" s="26"/>
      <c r="M24" s="26"/>
      <c r="N24" s="26"/>
    </row>
    <row r="25" spans="1:14" x14ac:dyDescent="0.2">
      <c r="A25" s="26"/>
      <c r="B25" s="26"/>
      <c r="C25" s="26"/>
      <c r="D25" s="26"/>
      <c r="E25" s="26"/>
      <c r="F25" s="26"/>
      <c r="G25" s="26"/>
      <c r="H25" s="26"/>
      <c r="I25" s="26"/>
      <c r="J25" s="26"/>
      <c r="K25" s="26"/>
      <c r="L25" s="26"/>
      <c r="M25" s="26"/>
      <c r="N25" s="26"/>
    </row>
    <row r="26" spans="1:14" x14ac:dyDescent="0.2">
      <c r="A26" s="26"/>
      <c r="B26" s="26"/>
      <c r="C26" s="26"/>
      <c r="D26" s="26"/>
      <c r="E26" s="26"/>
      <c r="F26" s="26"/>
      <c r="G26" s="26"/>
      <c r="H26" s="26"/>
      <c r="I26" s="26"/>
      <c r="J26" s="26"/>
      <c r="K26" s="26"/>
      <c r="L26" s="26"/>
      <c r="M26" s="26"/>
      <c r="N26" s="26"/>
    </row>
    <row r="27" spans="1:14" x14ac:dyDescent="0.2">
      <c r="A27" s="26"/>
      <c r="B27" s="26"/>
      <c r="C27" s="26"/>
      <c r="D27" s="26"/>
      <c r="E27" s="26"/>
      <c r="F27" s="26"/>
      <c r="G27" s="26"/>
      <c r="H27" s="26"/>
      <c r="I27" s="26"/>
      <c r="J27" s="26"/>
      <c r="K27" s="26"/>
      <c r="L27" s="26"/>
      <c r="M27" s="26"/>
      <c r="N27" s="26"/>
    </row>
    <row r="28" spans="1:14" x14ac:dyDescent="0.2">
      <c r="A28" s="26"/>
      <c r="B28" s="26"/>
      <c r="C28" s="26"/>
      <c r="D28" s="26"/>
      <c r="E28" s="26"/>
      <c r="F28" s="26"/>
      <c r="G28" s="26"/>
      <c r="H28" s="26"/>
      <c r="I28" s="26"/>
      <c r="J28" s="26"/>
      <c r="K28" s="26"/>
      <c r="L28" s="26"/>
      <c r="M28" s="26"/>
      <c r="N28" s="26"/>
    </row>
    <row r="29" spans="1:14" x14ac:dyDescent="0.2">
      <c r="A29" s="26"/>
      <c r="B29" s="26"/>
      <c r="C29" s="26"/>
      <c r="D29" s="26"/>
      <c r="E29" s="26"/>
      <c r="F29" s="26"/>
      <c r="G29" s="26"/>
      <c r="H29" s="26"/>
      <c r="I29" s="26"/>
      <c r="J29" s="26"/>
      <c r="K29" s="26"/>
      <c r="L29" s="26"/>
      <c r="M29" s="26"/>
      <c r="N29" s="26"/>
    </row>
    <row r="30" spans="1:14" x14ac:dyDescent="0.2">
      <c r="A30" s="26"/>
      <c r="B30" s="26"/>
      <c r="C30" s="26"/>
      <c r="D30" s="26"/>
      <c r="E30" s="26"/>
      <c r="F30" s="26"/>
      <c r="G30" s="26"/>
      <c r="H30" s="26"/>
      <c r="I30" s="26"/>
      <c r="J30" s="26"/>
      <c r="K30" s="26"/>
      <c r="L30" s="26"/>
      <c r="M30" s="26"/>
      <c r="N30" s="26"/>
    </row>
    <row r="31" spans="1:14" x14ac:dyDescent="0.2">
      <c r="A31" s="26"/>
      <c r="B31" s="26"/>
      <c r="C31" s="26"/>
      <c r="D31" s="26"/>
      <c r="E31" s="26"/>
      <c r="F31" s="26"/>
      <c r="G31" s="26"/>
      <c r="H31" s="26"/>
      <c r="I31" s="26"/>
      <c r="J31" s="26"/>
      <c r="K31" s="26"/>
      <c r="L31" s="26"/>
      <c r="M31" s="26"/>
      <c r="N31" s="26"/>
    </row>
    <row r="32" spans="1:14" x14ac:dyDescent="0.2">
      <c r="A32" s="26"/>
      <c r="B32" s="26"/>
      <c r="C32" s="26"/>
      <c r="D32" s="26"/>
      <c r="E32" s="26"/>
      <c r="F32" s="26"/>
      <c r="G32" s="26"/>
      <c r="H32" s="26"/>
      <c r="I32" s="26"/>
      <c r="J32" s="26"/>
      <c r="K32" s="26"/>
      <c r="L32" s="26"/>
      <c r="M32" s="26"/>
      <c r="N32" s="26"/>
    </row>
    <row r="33" spans="1:14" x14ac:dyDescent="0.2">
      <c r="A33" s="26"/>
      <c r="B33" s="26"/>
      <c r="C33" s="26"/>
      <c r="D33" s="26"/>
      <c r="E33" s="26"/>
      <c r="F33" s="26"/>
      <c r="G33" s="26"/>
      <c r="H33" s="26"/>
      <c r="I33" s="26"/>
      <c r="J33" s="26"/>
      <c r="K33" s="26"/>
      <c r="L33" s="26"/>
      <c r="M33" s="26"/>
      <c r="N33" s="26"/>
    </row>
    <row r="34" spans="1:14" x14ac:dyDescent="0.2">
      <c r="A34" s="26"/>
      <c r="B34" s="26"/>
      <c r="C34" s="26"/>
      <c r="D34" s="26"/>
      <c r="E34" s="26"/>
      <c r="F34" s="26"/>
      <c r="G34" s="26"/>
      <c r="H34" s="26"/>
      <c r="I34" s="26"/>
      <c r="J34" s="26"/>
      <c r="K34" s="26"/>
      <c r="L34" s="26"/>
      <c r="M34" s="26"/>
      <c r="N34" s="26"/>
    </row>
    <row r="35" spans="1:14" x14ac:dyDescent="0.2">
      <c r="A35" s="26"/>
      <c r="B35" s="26"/>
      <c r="C35" s="26"/>
      <c r="D35" s="26"/>
      <c r="E35" s="26"/>
      <c r="F35" s="26"/>
      <c r="G35" s="26"/>
      <c r="H35" s="26"/>
      <c r="I35" s="26"/>
      <c r="J35" s="26"/>
      <c r="K35" s="26"/>
      <c r="L35" s="26"/>
      <c r="M35" s="26"/>
      <c r="N35" s="26"/>
    </row>
    <row r="36" spans="1:14" x14ac:dyDescent="0.2">
      <c r="A36" s="26"/>
      <c r="B36" s="26"/>
      <c r="C36" s="26"/>
      <c r="D36" s="26"/>
      <c r="E36" s="26"/>
      <c r="F36" s="26"/>
      <c r="G36" s="26"/>
      <c r="H36" s="26"/>
      <c r="I36" s="26"/>
      <c r="J36" s="26"/>
      <c r="K36" s="26"/>
      <c r="L36" s="26"/>
      <c r="M36" s="26"/>
      <c r="N36" s="26"/>
    </row>
    <row r="37" spans="1:14" x14ac:dyDescent="0.2">
      <c r="A37" s="26"/>
      <c r="B37" s="26"/>
      <c r="C37" s="26"/>
      <c r="D37" s="26"/>
      <c r="E37" s="26"/>
      <c r="F37" s="26"/>
      <c r="G37" s="26"/>
      <c r="H37" s="26"/>
      <c r="I37" s="26"/>
      <c r="J37" s="26"/>
      <c r="K37" s="26"/>
      <c r="L37" s="26"/>
      <c r="M37" s="26"/>
      <c r="N37" s="26"/>
    </row>
    <row r="38" spans="1:14" x14ac:dyDescent="0.2">
      <c r="A38" s="26"/>
      <c r="B38" s="26"/>
      <c r="C38" s="26"/>
      <c r="D38" s="26"/>
      <c r="E38" s="26"/>
      <c r="F38" s="26"/>
      <c r="G38" s="26"/>
      <c r="H38" s="26"/>
      <c r="I38" s="26"/>
      <c r="J38" s="26"/>
      <c r="K38" s="26"/>
      <c r="L38" s="26"/>
      <c r="M38" s="26"/>
      <c r="N38" s="26"/>
    </row>
    <row r="39" spans="1:14" x14ac:dyDescent="0.2">
      <c r="A39" s="26"/>
      <c r="B39" s="26"/>
      <c r="C39" s="26"/>
      <c r="D39" s="26"/>
      <c r="E39" s="26"/>
      <c r="F39" s="26"/>
      <c r="G39" s="26"/>
      <c r="H39" s="26"/>
      <c r="I39" s="26"/>
      <c r="J39" s="26"/>
      <c r="K39" s="26"/>
      <c r="L39" s="26"/>
      <c r="M39" s="26"/>
      <c r="N39" s="26"/>
    </row>
    <row r="40" spans="1:14" x14ac:dyDescent="0.2">
      <c r="A40" s="26"/>
      <c r="B40" s="26"/>
      <c r="C40" s="26"/>
      <c r="D40" s="26"/>
      <c r="E40" s="26"/>
      <c r="F40" s="26"/>
      <c r="G40" s="26"/>
      <c r="H40" s="26"/>
      <c r="I40" s="26"/>
      <c r="J40" s="26"/>
      <c r="K40" s="26"/>
      <c r="L40" s="26"/>
      <c r="M40" s="26"/>
      <c r="N40" s="26"/>
    </row>
    <row r="41" spans="1:14" x14ac:dyDescent="0.2">
      <c r="A41" s="26"/>
      <c r="B41" s="26"/>
      <c r="C41" s="26"/>
      <c r="D41" s="26"/>
      <c r="E41" s="26"/>
      <c r="F41" s="26"/>
      <c r="G41" s="26"/>
      <c r="H41" s="26"/>
      <c r="I41" s="26"/>
      <c r="J41" s="26"/>
      <c r="K41" s="26"/>
      <c r="L41" s="26"/>
      <c r="M41" s="26"/>
      <c r="N41" s="26"/>
    </row>
    <row r="42" spans="1:14" x14ac:dyDescent="0.2">
      <c r="A42" s="26"/>
      <c r="B42" s="26"/>
      <c r="C42" s="26"/>
      <c r="D42" s="26"/>
      <c r="E42" s="26"/>
      <c r="F42" s="26"/>
      <c r="G42" s="26"/>
      <c r="H42" s="26"/>
      <c r="I42" s="26"/>
      <c r="J42" s="26"/>
      <c r="K42" s="26"/>
      <c r="L42" s="26"/>
      <c r="M42" s="26"/>
      <c r="N42" s="26"/>
    </row>
    <row r="43" spans="1:14" x14ac:dyDescent="0.2">
      <c r="A43" s="26"/>
      <c r="B43" s="26"/>
      <c r="C43" s="26"/>
      <c r="D43" s="26"/>
      <c r="E43" s="26"/>
      <c r="F43" s="26"/>
      <c r="G43" s="26"/>
      <c r="H43" s="26"/>
      <c r="I43" s="26"/>
      <c r="J43" s="26"/>
      <c r="K43" s="26"/>
      <c r="L43" s="26"/>
      <c r="M43" s="26"/>
      <c r="N43" s="26"/>
    </row>
    <row r="44" spans="1:14" x14ac:dyDescent="0.2">
      <c r="A44" s="26"/>
      <c r="B44" s="26"/>
      <c r="C44" s="26"/>
      <c r="D44" s="26"/>
      <c r="E44" s="26"/>
      <c r="F44" s="26"/>
      <c r="G44" s="26"/>
      <c r="H44" s="26"/>
      <c r="I44" s="26"/>
      <c r="J44" s="26"/>
      <c r="K44" s="26"/>
      <c r="L44" s="26"/>
      <c r="M44" s="26"/>
      <c r="N44" s="26"/>
    </row>
    <row r="45" spans="1:14" x14ac:dyDescent="0.2">
      <c r="A45" s="26"/>
      <c r="B45" s="26"/>
      <c r="C45" s="26"/>
      <c r="D45" s="26"/>
      <c r="E45" s="26"/>
      <c r="F45" s="26"/>
      <c r="G45" s="26"/>
      <c r="H45" s="26"/>
      <c r="I45" s="26"/>
      <c r="J45" s="26"/>
      <c r="K45" s="26"/>
      <c r="L45" s="26"/>
      <c r="M45" s="26"/>
      <c r="N45" s="26"/>
    </row>
    <row r="46" spans="1:14" x14ac:dyDescent="0.2">
      <c r="A46" s="26"/>
      <c r="B46" s="26"/>
      <c r="C46" s="26"/>
      <c r="D46" s="26"/>
      <c r="E46" s="26"/>
      <c r="F46" s="26"/>
      <c r="G46" s="26"/>
      <c r="H46" s="26"/>
      <c r="I46" s="26"/>
      <c r="J46" s="26"/>
      <c r="K46" s="26"/>
      <c r="L46" s="26"/>
      <c r="M46" s="26"/>
      <c r="N46" s="26"/>
    </row>
    <row r="47" spans="1:14" x14ac:dyDescent="0.2">
      <c r="A47" s="26"/>
      <c r="B47" s="26"/>
      <c r="C47" s="26"/>
      <c r="D47" s="26"/>
      <c r="E47" s="26"/>
      <c r="F47" s="26"/>
      <c r="G47" s="26"/>
      <c r="H47" s="26"/>
      <c r="I47" s="26"/>
      <c r="J47" s="26"/>
      <c r="K47" s="26"/>
      <c r="L47" s="26"/>
      <c r="M47" s="26"/>
      <c r="N47" s="26"/>
    </row>
    <row r="48" spans="1:14" x14ac:dyDescent="0.2">
      <c r="A48" s="26"/>
      <c r="B48" s="26"/>
      <c r="C48" s="26"/>
      <c r="D48" s="26"/>
      <c r="E48" s="26"/>
      <c r="F48" s="26"/>
      <c r="G48" s="26"/>
      <c r="H48" s="26"/>
      <c r="I48" s="26"/>
      <c r="J48" s="26"/>
      <c r="K48" s="26"/>
      <c r="L48" s="26"/>
      <c r="M48" s="26"/>
      <c r="N48" s="26"/>
    </row>
    <row r="49" spans="1:14" x14ac:dyDescent="0.2">
      <c r="A49" s="26"/>
      <c r="B49" s="26"/>
      <c r="C49" s="26"/>
      <c r="D49" s="26"/>
      <c r="E49" s="26"/>
      <c r="F49" s="26"/>
      <c r="G49" s="26"/>
      <c r="H49" s="26"/>
      <c r="I49" s="26"/>
      <c r="J49" s="26"/>
      <c r="K49" s="26"/>
      <c r="L49" s="26"/>
      <c r="M49" s="26"/>
      <c r="N49" s="26"/>
    </row>
    <row r="50" spans="1:14" x14ac:dyDescent="0.2">
      <c r="A50" s="26"/>
      <c r="B50" s="26"/>
      <c r="C50" s="26"/>
      <c r="D50" s="26"/>
      <c r="E50" s="26"/>
      <c r="F50" s="26"/>
      <c r="G50" s="26"/>
      <c r="H50" s="26"/>
      <c r="I50" s="26"/>
      <c r="J50" s="26"/>
      <c r="K50" s="26"/>
      <c r="L50" s="26"/>
      <c r="M50" s="26"/>
      <c r="N50" s="26"/>
    </row>
    <row r="51" spans="1:14" x14ac:dyDescent="0.2">
      <c r="A51" s="26"/>
      <c r="B51" s="26"/>
      <c r="C51" s="26"/>
      <c r="D51" s="26"/>
      <c r="E51" s="26"/>
      <c r="F51" s="26"/>
      <c r="G51" s="26"/>
      <c r="H51" s="26"/>
      <c r="I51" s="26"/>
      <c r="J51" s="26"/>
      <c r="K51" s="26"/>
      <c r="L51" s="26"/>
      <c r="M51" s="26"/>
      <c r="N51" s="26"/>
    </row>
    <row r="52" spans="1:14" x14ac:dyDescent="0.2">
      <c r="A52" s="26"/>
      <c r="B52" s="26"/>
      <c r="C52" s="26"/>
      <c r="D52" s="26"/>
      <c r="E52" s="26"/>
      <c r="F52" s="26"/>
      <c r="G52" s="26"/>
      <c r="H52" s="26"/>
      <c r="I52" s="26"/>
      <c r="J52" s="26"/>
      <c r="K52" s="26"/>
      <c r="L52" s="26"/>
      <c r="M52" s="26"/>
      <c r="N52" s="26"/>
    </row>
    <row r="53" spans="1:14" x14ac:dyDescent="0.2">
      <c r="A53" s="26"/>
      <c r="B53" s="26"/>
      <c r="C53" s="26"/>
      <c r="D53" s="26"/>
      <c r="E53" s="26"/>
      <c r="F53" s="26"/>
      <c r="G53" s="26"/>
      <c r="H53" s="26"/>
      <c r="I53" s="26"/>
      <c r="J53" s="26"/>
      <c r="K53" s="26"/>
      <c r="L53" s="26"/>
      <c r="M53" s="26"/>
      <c r="N53" s="26"/>
    </row>
    <row r="54" spans="1:14" x14ac:dyDescent="0.2">
      <c r="A54" s="26"/>
      <c r="B54" s="26"/>
      <c r="C54" s="26"/>
      <c r="D54" s="26"/>
      <c r="E54" s="26"/>
      <c r="F54" s="26"/>
      <c r="G54" s="26"/>
      <c r="H54" s="26"/>
      <c r="I54" s="26"/>
      <c r="J54" s="26"/>
      <c r="K54" s="26"/>
      <c r="L54" s="26"/>
      <c r="M54" s="26"/>
      <c r="N54" s="26"/>
    </row>
    <row r="55" spans="1:14" x14ac:dyDescent="0.2">
      <c r="A55" s="26"/>
      <c r="B55" s="26"/>
      <c r="C55" s="26"/>
      <c r="D55" s="26"/>
      <c r="E55" s="26"/>
      <c r="F55" s="26"/>
      <c r="G55" s="26"/>
      <c r="H55" s="26"/>
      <c r="I55" s="26"/>
      <c r="J55" s="26"/>
      <c r="K55" s="26"/>
      <c r="L55" s="26"/>
      <c r="M55" s="26"/>
      <c r="N55" s="26"/>
    </row>
    <row r="56" spans="1:14" x14ac:dyDescent="0.2">
      <c r="A56" s="26"/>
      <c r="B56" s="26"/>
      <c r="C56" s="26"/>
      <c r="D56" s="26"/>
      <c r="E56" s="26"/>
      <c r="F56" s="26"/>
      <c r="G56" s="26"/>
      <c r="H56" s="26"/>
      <c r="I56" s="26"/>
      <c r="J56" s="26"/>
      <c r="K56" s="26"/>
      <c r="L56" s="26"/>
      <c r="M56" s="26"/>
      <c r="N56" s="26"/>
    </row>
    <row r="57" spans="1:14" x14ac:dyDescent="0.2">
      <c r="A57" s="26"/>
      <c r="B57" s="26"/>
      <c r="C57" s="26"/>
      <c r="D57" s="26"/>
      <c r="E57" s="26"/>
      <c r="F57" s="26"/>
      <c r="G57" s="26"/>
      <c r="H57" s="26"/>
      <c r="I57" s="26"/>
      <c r="J57" s="26"/>
      <c r="K57" s="26"/>
      <c r="L57" s="26"/>
      <c r="M57" s="26"/>
      <c r="N57" s="26"/>
    </row>
    <row r="58" spans="1:14" x14ac:dyDescent="0.2">
      <c r="A58" s="26"/>
      <c r="B58" s="26"/>
      <c r="C58" s="26"/>
      <c r="D58" s="26"/>
      <c r="E58" s="26"/>
      <c r="F58" s="26"/>
      <c r="G58" s="26"/>
      <c r="H58" s="26"/>
      <c r="I58" s="26"/>
      <c r="J58" s="26"/>
      <c r="K58" s="26"/>
      <c r="L58" s="26"/>
      <c r="M58" s="26"/>
      <c r="N58" s="26"/>
    </row>
    <row r="59" spans="1:14" x14ac:dyDescent="0.2">
      <c r="A59" s="26"/>
      <c r="B59" s="26"/>
      <c r="C59" s="26"/>
      <c r="D59" s="26"/>
      <c r="E59" s="26"/>
      <c r="F59" s="26"/>
      <c r="G59" s="26"/>
      <c r="H59" s="26"/>
      <c r="I59" s="26"/>
      <c r="J59" s="26"/>
      <c r="K59" s="26"/>
      <c r="L59" s="26"/>
      <c r="M59" s="26"/>
      <c r="N59" s="26"/>
    </row>
    <row r="60" spans="1:14" x14ac:dyDescent="0.2">
      <c r="A60" s="26"/>
      <c r="B60" s="26"/>
      <c r="C60" s="26"/>
      <c r="D60" s="26"/>
      <c r="E60" s="26"/>
      <c r="F60" s="26"/>
      <c r="G60" s="26"/>
      <c r="H60" s="26"/>
      <c r="I60" s="26"/>
      <c r="J60" s="26"/>
      <c r="K60" s="26"/>
      <c r="L60" s="26"/>
      <c r="M60" s="26"/>
      <c r="N60" s="26"/>
    </row>
    <row r="61" spans="1:14" x14ac:dyDescent="0.2">
      <c r="A61" s="26"/>
      <c r="B61" s="26"/>
      <c r="C61" s="26"/>
      <c r="D61" s="26"/>
      <c r="E61" s="26"/>
      <c r="F61" s="26"/>
      <c r="G61" s="26"/>
      <c r="H61" s="26"/>
      <c r="I61" s="26"/>
      <c r="J61" s="26"/>
      <c r="K61" s="26"/>
      <c r="L61" s="26"/>
      <c r="M61" s="26"/>
      <c r="N61" s="26"/>
    </row>
    <row r="62" spans="1:14" x14ac:dyDescent="0.2">
      <c r="A62" s="26"/>
      <c r="B62" s="26"/>
      <c r="C62" s="26"/>
      <c r="D62" s="26"/>
      <c r="E62" s="26"/>
      <c r="F62" s="26"/>
      <c r="G62" s="26"/>
      <c r="H62" s="26"/>
      <c r="I62" s="26"/>
      <c r="J62" s="26"/>
      <c r="K62" s="26"/>
      <c r="L62" s="26"/>
      <c r="M62" s="26"/>
      <c r="N62" s="26"/>
    </row>
    <row r="63" spans="1:14" x14ac:dyDescent="0.2">
      <c r="A63" s="26"/>
      <c r="B63" s="26"/>
      <c r="C63" s="26"/>
      <c r="D63" s="26"/>
      <c r="E63" s="26"/>
      <c r="F63" s="26"/>
      <c r="G63" s="26"/>
      <c r="H63" s="26"/>
      <c r="I63" s="26"/>
      <c r="J63" s="26"/>
      <c r="K63" s="26"/>
      <c r="L63" s="26"/>
      <c r="M63" s="26"/>
      <c r="N63" s="26"/>
    </row>
    <row r="64" spans="1:14" x14ac:dyDescent="0.2">
      <c r="A64" s="26"/>
      <c r="B64" s="26"/>
      <c r="C64" s="26"/>
      <c r="D64" s="26"/>
      <c r="E64" s="26"/>
      <c r="F64" s="26"/>
      <c r="G64" s="26"/>
      <c r="H64" s="26"/>
      <c r="I64" s="26"/>
      <c r="J64" s="26"/>
      <c r="K64" s="26"/>
      <c r="L64" s="26"/>
      <c r="M64" s="26"/>
      <c r="N64" s="26"/>
    </row>
    <row r="65" spans="1:14" x14ac:dyDescent="0.2">
      <c r="A65" s="26"/>
      <c r="B65" s="26"/>
      <c r="C65" s="26"/>
      <c r="D65" s="26"/>
      <c r="E65" s="26"/>
      <c r="F65" s="26"/>
      <c r="G65" s="26"/>
      <c r="H65" s="26"/>
      <c r="I65" s="26"/>
      <c r="J65" s="26"/>
      <c r="K65" s="26"/>
      <c r="L65" s="26"/>
      <c r="M65" s="26"/>
      <c r="N65" s="26"/>
    </row>
    <row r="66" spans="1:14" x14ac:dyDescent="0.2">
      <c r="A66" s="26"/>
      <c r="B66" s="26"/>
      <c r="C66" s="26"/>
      <c r="D66" s="26"/>
      <c r="E66" s="26"/>
      <c r="F66" s="26"/>
      <c r="G66" s="26"/>
      <c r="H66" s="26"/>
      <c r="I66" s="26"/>
      <c r="J66" s="26"/>
      <c r="K66" s="26"/>
      <c r="L66" s="26"/>
      <c r="M66" s="26"/>
      <c r="N66" s="26"/>
    </row>
    <row r="67" spans="1:14" x14ac:dyDescent="0.2">
      <c r="A67" s="26"/>
      <c r="B67" s="26"/>
      <c r="C67" s="26"/>
      <c r="D67" s="26"/>
      <c r="E67" s="26"/>
      <c r="F67" s="26"/>
      <c r="G67" s="26"/>
      <c r="H67" s="26"/>
      <c r="I67" s="26"/>
      <c r="J67" s="26"/>
      <c r="K67" s="26"/>
      <c r="L67" s="26"/>
      <c r="M67" s="26"/>
      <c r="N67" s="26"/>
    </row>
    <row r="68" spans="1:14" x14ac:dyDescent="0.2">
      <c r="A68" s="26"/>
      <c r="B68" s="26"/>
      <c r="C68" s="26"/>
      <c r="D68" s="26"/>
      <c r="E68" s="26"/>
      <c r="F68" s="26"/>
      <c r="G68" s="26"/>
      <c r="H68" s="26"/>
      <c r="I68" s="26"/>
      <c r="J68" s="26"/>
      <c r="K68" s="26"/>
      <c r="L68" s="26"/>
      <c r="M68" s="26"/>
      <c r="N68" s="26"/>
    </row>
    <row r="69" spans="1:14" x14ac:dyDescent="0.2">
      <c r="A69" s="26"/>
      <c r="B69" s="26"/>
      <c r="C69" s="26"/>
      <c r="D69" s="26"/>
      <c r="E69" s="26"/>
      <c r="F69" s="26"/>
      <c r="G69" s="26"/>
      <c r="H69" s="26"/>
      <c r="I69" s="26"/>
      <c r="J69" s="26"/>
      <c r="K69" s="26"/>
      <c r="L69" s="26"/>
      <c r="M69" s="26"/>
      <c r="N69" s="26"/>
    </row>
    <row r="70" spans="1:14" x14ac:dyDescent="0.2">
      <c r="A70" s="26"/>
      <c r="B70" s="26"/>
      <c r="C70" s="26"/>
      <c r="D70" s="26"/>
      <c r="E70" s="26"/>
      <c r="F70" s="26"/>
      <c r="G70" s="26"/>
      <c r="H70" s="26"/>
      <c r="I70" s="26"/>
      <c r="J70" s="26"/>
      <c r="K70" s="26"/>
      <c r="L70" s="26"/>
      <c r="M70" s="26"/>
      <c r="N70" s="26"/>
    </row>
    <row r="71" spans="1:14" x14ac:dyDescent="0.2">
      <c r="A71" s="26"/>
      <c r="B71" s="26"/>
      <c r="C71" s="26"/>
      <c r="D71" s="26"/>
      <c r="E71" s="26"/>
      <c r="F71" s="26"/>
      <c r="G71" s="26"/>
      <c r="H71" s="26"/>
      <c r="I71" s="26"/>
      <c r="J71" s="26"/>
      <c r="K71" s="26"/>
      <c r="L71" s="26"/>
      <c r="M71" s="26"/>
      <c r="N71" s="26"/>
    </row>
    <row r="72" spans="1:14" x14ac:dyDescent="0.2">
      <c r="A72" s="26"/>
      <c r="B72" s="26"/>
      <c r="C72" s="26"/>
      <c r="D72" s="26"/>
      <c r="E72" s="26"/>
      <c r="F72" s="26"/>
      <c r="G72" s="26"/>
      <c r="H72" s="26"/>
      <c r="I72" s="26"/>
      <c r="J72" s="26"/>
      <c r="K72" s="26"/>
      <c r="L72" s="26"/>
      <c r="M72" s="26"/>
      <c r="N72" s="26"/>
    </row>
    <row r="73" spans="1:14" x14ac:dyDescent="0.2">
      <c r="A73" s="26"/>
      <c r="B73" s="26"/>
      <c r="C73" s="26"/>
      <c r="D73" s="26"/>
      <c r="E73" s="26"/>
      <c r="F73" s="26"/>
      <c r="G73" s="26"/>
      <c r="H73" s="26"/>
      <c r="I73" s="26"/>
      <c r="J73" s="26"/>
      <c r="K73" s="26"/>
      <c r="L73" s="26"/>
      <c r="M73" s="26"/>
      <c r="N73" s="26"/>
    </row>
  </sheetData>
  <mergeCells count="1">
    <mergeCell ref="A2:N2"/>
  </mergeCells>
  <printOptions horizontalCentered="1"/>
  <pageMargins left="0.55118110236220474" right="0.70866141732283472" top="0.74803149606299213" bottom="0.74803149606299213" header="0.31496062992125984" footer="0.31496062992125984"/>
  <pageSetup paperSize="11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PRESUPUESTO</vt:lpstr>
      <vt:lpstr>GENERADORES</vt:lpstr>
      <vt:lpstr>GENERADORES!Área_de_impresión</vt:lpstr>
      <vt:lpstr>PRESUPUESTO!Área_de_impresión</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2018-04-12T17:45:45Z</dcterms:modified>
</cp:coreProperties>
</file>